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ccl0-my.sharepoint.com/personal/isabel_casado_uc_cl/Documents/Documentos/PLANIFICACIÓN CURSOS/"/>
    </mc:Choice>
  </mc:AlternateContent>
  <xr:revisionPtr revIDLastSave="133" documentId="13_ncr:1_{1802D63E-64C5-4951-B5FD-42796DAEA66F}" xr6:coauthVersionLast="47" xr6:coauthVersionMax="47" xr10:uidLastSave="{B3E7D5F3-E267-4180-B7C1-90F3887DF1CC}"/>
  <bookViews>
    <workbookView xWindow="-120" yWindow="-120" windowWidth="29040" windowHeight="15720" xr2:uid="{292C1F08-88CE-42B6-977F-B4537B194F30}"/>
  </bookViews>
  <sheets>
    <sheet name="PROGRAMACIÓN MAGISTER" sheetId="1" r:id="rId1"/>
    <sheet name="matlab" sheetId="11" state="hidden" r:id="rId2"/>
    <sheet name="Hoja3" sheetId="10" state="hidden" r:id="rId3"/>
    <sheet name="Hoja2" sheetId="8" state="hidden" r:id="rId4"/>
    <sheet name="40601" sheetId="7" state="hidden" r:id="rId5"/>
    <sheet name="40602" sheetId="9" state="hidden" r:id="rId6"/>
    <sheet name="PAGOS AG" sheetId="2" state="hidden" r:id="rId7"/>
    <sheet name="PAGO JP" sheetId="6" state="hidden" r:id="rId8"/>
    <sheet name="INCENTIVOS 2024" sheetId="3" state="hidden" r:id="rId9"/>
    <sheet name="PAGOS PENDIENTES" sheetId="4" state="hidden" r:id="rId10"/>
  </sheets>
  <externalReferences>
    <externalReference r:id="rId11"/>
  </externalReferences>
  <definedNames>
    <definedName name="_xlnm._FilterDatabase" localSheetId="2" hidden="1">Hoja3!$A$1:$L$40</definedName>
    <definedName name="_xlnm._FilterDatabase" localSheetId="0" hidden="1">'PROGRAMACIÓN MAGISTER'!$A$10:$O$10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1" l="1"/>
  <c r="D9" i="11"/>
  <c r="D8" i="11"/>
  <c r="D7" i="11"/>
  <c r="D6" i="11"/>
  <c r="D5" i="11"/>
  <c r="D4" i="11"/>
  <c r="D3" i="11"/>
  <c r="D2" i="11"/>
  <c r="E64" i="1"/>
  <c r="E63" i="1"/>
  <c r="E62" i="1"/>
  <c r="E61" i="1"/>
  <c r="E53" i="1"/>
  <c r="E52" i="1"/>
  <c r="E51" i="1"/>
  <c r="E50" i="1"/>
  <c r="E49" i="1"/>
  <c r="E48" i="1"/>
  <c r="E47" i="1"/>
  <c r="E40" i="1"/>
  <c r="E39" i="1"/>
  <c r="E38" i="1"/>
  <c r="E37" i="1"/>
  <c r="E36" i="1"/>
  <c r="E29" i="1"/>
  <c r="E27" i="1"/>
  <c r="E26" i="1"/>
  <c r="E25" i="1"/>
  <c r="E24" i="1"/>
  <c r="E23" i="1"/>
  <c r="E12" i="1"/>
  <c r="E13" i="1"/>
  <c r="E14" i="1"/>
  <c r="E15" i="1"/>
  <c r="E16" i="1"/>
  <c r="E11" i="1"/>
  <c r="F7" i="8"/>
  <c r="D5" i="8"/>
  <c r="F5" i="8" s="1"/>
  <c r="F3" i="8"/>
  <c r="F4" i="8"/>
  <c r="F6" i="8"/>
  <c r="F2" i="8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I4" i="2" l="1"/>
</calcChain>
</file>

<file path=xl/sharedStrings.xml><?xml version="1.0" encoding="utf-8"?>
<sst xmlns="http://schemas.openxmlformats.org/spreadsheetml/2006/main" count="785" uniqueCount="211">
  <si>
    <t>Unidad Académica:</t>
  </si>
  <si>
    <t>Ingeniería</t>
  </si>
  <si>
    <t>PRIMER BIMESTRE</t>
  </si>
  <si>
    <t>Inicia:</t>
  </si>
  <si>
    <t>Finaliza:</t>
  </si>
  <si>
    <t>NRC</t>
  </si>
  <si>
    <t>Sigla</t>
  </si>
  <si>
    <t>Nombre del curso</t>
  </si>
  <si>
    <t>PROFESOR</t>
  </si>
  <si>
    <t>Horario</t>
  </si>
  <si>
    <t>Día</t>
  </si>
  <si>
    <t>Desde</t>
  </si>
  <si>
    <t>Hasta</t>
  </si>
  <si>
    <t>FORMATO</t>
  </si>
  <si>
    <t xml:space="preserve">IEG3280 </t>
  </si>
  <si>
    <t>Diseño de Estructuras Industriales de Acero</t>
  </si>
  <si>
    <t xml:space="preserve">Miguel Medalla </t>
  </si>
  <si>
    <t>18:00 a 20:50</t>
  </si>
  <si>
    <t>Lunes</t>
  </si>
  <si>
    <t>Hibrido</t>
  </si>
  <si>
    <t>IEG3200</t>
  </si>
  <si>
    <t>Diseño Avanzado en Hormigón Armado</t>
  </si>
  <si>
    <t xml:space="preserve">Rodrigo Jordán </t>
  </si>
  <si>
    <t xml:space="preserve">18:00 a 20:50 </t>
  </si>
  <si>
    <t>Martes</t>
  </si>
  <si>
    <t>IEG3660</t>
  </si>
  <si>
    <t>Ingeniería Geotécnica Sísmica</t>
  </si>
  <si>
    <t xml:space="preserve">Esteban Sáez </t>
  </si>
  <si>
    <t>IEG3100</t>
  </si>
  <si>
    <t>Análisis Estructural Lineal</t>
  </si>
  <si>
    <t>Rosita Jünemann</t>
  </si>
  <si>
    <t>Miércoles</t>
  </si>
  <si>
    <t>IEG3500</t>
  </si>
  <si>
    <t xml:space="preserve">Análisis Sísmico </t>
  </si>
  <si>
    <t xml:space="preserve">Jorge Crempien </t>
  </si>
  <si>
    <t>Jueves</t>
  </si>
  <si>
    <t>IEG3710</t>
  </si>
  <si>
    <t>Métodos Numéricos en Ingeniería Civil</t>
  </si>
  <si>
    <t>Joaquín Mura</t>
  </si>
  <si>
    <t>Viernes</t>
  </si>
  <si>
    <t>SEGUNDO BIMESTRE</t>
  </si>
  <si>
    <t>IEG3300</t>
  </si>
  <si>
    <t>Dinámica Estructural</t>
  </si>
  <si>
    <t xml:space="preserve">Jose Almazán </t>
  </si>
  <si>
    <t>IEG3700</t>
  </si>
  <si>
    <t>Métodos Analíticos en Ing. Civil</t>
  </si>
  <si>
    <t>IEG3510</t>
  </si>
  <si>
    <t>Diseño Sismorresistente Avanzado</t>
  </si>
  <si>
    <t>Matías Hube</t>
  </si>
  <si>
    <t>IEG3110</t>
  </si>
  <si>
    <t>Elementos Finitos Lineales</t>
  </si>
  <si>
    <t>Tomás Zegard</t>
  </si>
  <si>
    <t>IEG3520</t>
  </si>
  <si>
    <t>Aislamiento Sísmico</t>
  </si>
  <si>
    <t>IEG3220</t>
  </si>
  <si>
    <t>Diseño de Estructuras Pretensadas</t>
  </si>
  <si>
    <t xml:space="preserve">Hernan Santa María </t>
  </si>
  <si>
    <t>TERCER  BIMESTRE</t>
  </si>
  <si>
    <t>BANNER</t>
  </si>
  <si>
    <t>Bimestre 3, 2024 Sem. 2</t>
  </si>
  <si>
    <t>IEG3310</t>
  </si>
  <si>
    <t>Taller de Dinámica Estructural</t>
  </si>
  <si>
    <t>José Luis Almazán</t>
  </si>
  <si>
    <t>IEG3400</t>
  </si>
  <si>
    <t>Diseño de Fundaciones Superficiales</t>
  </si>
  <si>
    <t>Christian Ledezma</t>
  </si>
  <si>
    <t>IEG3210</t>
  </si>
  <si>
    <t>Taller Diseño Avanzado Hormigón Armado</t>
  </si>
  <si>
    <t>Rodrigo Jordán</t>
  </si>
  <si>
    <t>IEG3260</t>
  </si>
  <si>
    <t>Diseño y Construcción de Puentes</t>
  </si>
  <si>
    <t>Hernán Santa María</t>
  </si>
  <si>
    <t>Caracterización y Comportamieto de Suelos</t>
  </si>
  <si>
    <t>Carlos Ovalle</t>
  </si>
  <si>
    <t>IEG3810</t>
  </si>
  <si>
    <t>Confiabilidad Estructural</t>
  </si>
  <si>
    <t>Diego López-García</t>
  </si>
  <si>
    <t>CUARTO  BIMESTRE</t>
  </si>
  <si>
    <t>Finaliza;</t>
  </si>
  <si>
    <t>Bimestre 4, 2024 Sem. 2</t>
  </si>
  <si>
    <t xml:space="preserve">Día </t>
  </si>
  <si>
    <t>IEG3230</t>
  </si>
  <si>
    <t>Diseño Avanzado en Acero</t>
  </si>
  <si>
    <t>Miguel Medalla</t>
  </si>
  <si>
    <t>IEG3930</t>
  </si>
  <si>
    <t>Geotécnica de Desechos Mineros</t>
  </si>
  <si>
    <t>Marcelo González</t>
  </si>
  <si>
    <t>IEG3420</t>
  </si>
  <si>
    <t>Estructuras Geotécnicas de Contención</t>
  </si>
  <si>
    <t>IEG3530</t>
  </si>
  <si>
    <t>Disipación de energía</t>
  </si>
  <si>
    <t>IEG3120</t>
  </si>
  <si>
    <t>Análisis Estructural No Lineal</t>
  </si>
  <si>
    <t>IEG3270</t>
  </si>
  <si>
    <t>Taller de Diseño de Puentes</t>
  </si>
  <si>
    <t>IEG3130</t>
  </si>
  <si>
    <t>Elementos Finitos No Lineales</t>
  </si>
  <si>
    <t>QUINTO  BIMESTRE</t>
  </si>
  <si>
    <t>Bimestre 5, 2024 Sem. 2</t>
  </si>
  <si>
    <t>IEG3680</t>
  </si>
  <si>
    <t>Modelación Computacional en Geotécnica</t>
  </si>
  <si>
    <t>Esteban Sáez</t>
  </si>
  <si>
    <t>IEG3450</t>
  </si>
  <si>
    <t>Diseño de Fundaciones Profundas</t>
  </si>
  <si>
    <t>IEG3240</t>
  </si>
  <si>
    <t>Taller de Diseño de Acero</t>
  </si>
  <si>
    <t>IEG3140</t>
  </si>
  <si>
    <t>Taller de Elementos Finitos No lineales</t>
  </si>
  <si>
    <t>TIPO DOCENTE</t>
  </si>
  <si>
    <t>DOCENTE SUPERVISOR</t>
  </si>
  <si>
    <t>RUT ESTUDIANTE</t>
  </si>
  <si>
    <t>AP PATERNO</t>
  </si>
  <si>
    <t>AP MATERNO</t>
  </si>
  <si>
    <t>MES DEFENSA</t>
  </si>
  <si>
    <t>PAGO</t>
  </si>
  <si>
    <t>BOLETA RECEPCIONADA</t>
  </si>
  <si>
    <t>DERIVACIÓN ERP</t>
  </si>
  <si>
    <t>MIGUEL MEDALLA</t>
  </si>
  <si>
    <t>PARTIME</t>
  </si>
  <si>
    <t>SI</t>
  </si>
  <si>
    <t>MAYO</t>
  </si>
  <si>
    <t>Rodrigo</t>
  </si>
  <si>
    <t>NOMBRE</t>
  </si>
  <si>
    <t xml:space="preserve"> Cabrera </t>
  </si>
  <si>
    <t>Venegas</t>
  </si>
  <si>
    <t>BERMUDEZ</t>
  </si>
  <si>
    <t>MEJIAS</t>
  </si>
  <si>
    <t>EDGAR</t>
  </si>
  <si>
    <t>INTERNO</t>
  </si>
  <si>
    <t>HERNÁN SANTA MARÍA</t>
  </si>
  <si>
    <t>NO</t>
  </si>
  <si>
    <t>SOLICITUD DE BOLETA</t>
  </si>
  <si>
    <t>N°</t>
  </si>
  <si>
    <t>Seminario I</t>
  </si>
  <si>
    <t>Seminario II</t>
  </si>
  <si>
    <t>Seminario III</t>
  </si>
  <si>
    <t>Seminario IV</t>
  </si>
  <si>
    <t>Observación</t>
  </si>
  <si>
    <t xml:space="preserve">Obligatorios </t>
  </si>
  <si>
    <t>Iansa</t>
  </si>
  <si>
    <t>Teno</t>
  </si>
  <si>
    <t>transferencia</t>
  </si>
  <si>
    <t>ganancia</t>
  </si>
  <si>
    <t>transferencia final</t>
  </si>
  <si>
    <t>Algarrobo</t>
  </si>
  <si>
    <t>cuota 1</t>
  </si>
  <si>
    <t>cuota 2</t>
  </si>
  <si>
    <t>FECHA</t>
  </si>
  <si>
    <t>Online</t>
  </si>
  <si>
    <t xml:space="preserve"> 24-03-2025</t>
  </si>
  <si>
    <t xml:space="preserve"> 25-03-2025</t>
  </si>
  <si>
    <t xml:space="preserve"> 26-03-2025</t>
  </si>
  <si>
    <t xml:space="preserve"> 27-03-2025</t>
  </si>
  <si>
    <t xml:space="preserve"> 28-03-2025</t>
  </si>
  <si>
    <t>Juan Carlos Tiznado</t>
  </si>
  <si>
    <t>IEG3620</t>
  </si>
  <si>
    <t>Métodos Experimentales en estructuras</t>
  </si>
  <si>
    <t>Cristian Sandoval</t>
  </si>
  <si>
    <t>Bimestre 1, 2025 Sem.1</t>
  </si>
  <si>
    <t>Bimestre 2, 2025 Sem.1</t>
  </si>
  <si>
    <t>Seminario Ingeniería Estructural y Geotécnica I</t>
  </si>
  <si>
    <t>Asincronico</t>
  </si>
  <si>
    <t>IEG4010</t>
  </si>
  <si>
    <t>Campus San Joaquín Primer y Segundo  Semestre 2025</t>
  </si>
  <si>
    <t>Seminario Graduación I</t>
  </si>
  <si>
    <t>IEG4971</t>
  </si>
  <si>
    <t>Seminario Graduación II</t>
  </si>
  <si>
    <t>IEG4972</t>
  </si>
  <si>
    <t>IEG4973</t>
  </si>
  <si>
    <t>Seminario Graduación III</t>
  </si>
  <si>
    <t>IEG3440</t>
  </si>
  <si>
    <t>Seminario Ingeniería Estructural y Geotécnica II</t>
  </si>
  <si>
    <t>Seminario Ingeniería Estructural y Geotécnica III</t>
  </si>
  <si>
    <t>Seminario Ingeniería Estructural y Geotécnica IV</t>
  </si>
  <si>
    <t>Seminario Ingeniería Estructural y Geotécnica V</t>
  </si>
  <si>
    <t>Bimestre</t>
  </si>
  <si>
    <t>Tipo de curso</t>
  </si>
  <si>
    <t>OBLIGATORIO</t>
  </si>
  <si>
    <t>OPTATIVO</t>
  </si>
  <si>
    <t>MINIMO</t>
  </si>
  <si>
    <t>respuesta</t>
  </si>
  <si>
    <t>ok}</t>
  </si>
  <si>
    <t>cambiar a martes</t>
  </si>
  <si>
    <t xml:space="preserve">ok </t>
  </si>
  <si>
    <t>cambiar cualquiera</t>
  </si>
  <si>
    <t>ok</t>
  </si>
  <si>
    <t>Programación en Banner</t>
  </si>
  <si>
    <t xml:space="preserve">Plan </t>
  </si>
  <si>
    <t>40601-40602</t>
  </si>
  <si>
    <t>Optativos</t>
  </si>
  <si>
    <t>OBBLIGATORIO</t>
  </si>
  <si>
    <t>|</t>
  </si>
  <si>
    <t>Rosita Jünemann (posible cambio)</t>
  </si>
  <si>
    <t xml:space="preserve"> 10-10-2025</t>
  </si>
  <si>
    <t xml:space="preserve"> 05-12-2025</t>
  </si>
  <si>
    <t>viernes</t>
  </si>
  <si>
    <t xml:space="preserve">Primer Periodo 2025: CURSOS MAGÍSTER EN INGENIERIA ESTRUCTURAL Y GEOTECNICA </t>
  </si>
  <si>
    <t>por definir</t>
  </si>
  <si>
    <t>bimestre</t>
  </si>
  <si>
    <t>proyección Q</t>
  </si>
  <si>
    <t>Análisis de Amenaza Sismica</t>
  </si>
  <si>
    <t>Claudio Fernández</t>
  </si>
  <si>
    <t xml:space="preserve"> 31-03-2025</t>
  </si>
  <si>
    <t xml:space="preserve"> 01-04-2025</t>
  </si>
  <si>
    <t xml:space="preserve"> 02-04-2025</t>
  </si>
  <si>
    <t xml:space="preserve"> 03-04-2025</t>
  </si>
  <si>
    <t xml:space="preserve"> 04-04-2025</t>
  </si>
  <si>
    <t xml:space="preserve"> 23-05-2025</t>
  </si>
  <si>
    <t xml:space="preserve"> 02-06-2025</t>
  </si>
  <si>
    <t xml:space="preserve"> 24-07-2025</t>
  </si>
  <si>
    <t xml:space="preserve"> 13-10-2025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</si>
</sst>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rgb="FF002060"/>
      <name val="Tahoma"/>
      <family val="2"/>
    </font>
    <font>
      <sz val="9"/>
      <color rgb="FF002060"/>
      <name val="Arial"/>
      <family val="2"/>
    </font>
    <font>
      <b/>
      <sz val="9"/>
      <color rgb="FF002060"/>
      <name val="Tahoma"/>
      <family val="2"/>
    </font>
    <font>
      <b/>
      <sz val="10"/>
      <color rgb="FF002060"/>
      <name val="Tahoma"/>
      <family val="2"/>
    </font>
    <font>
      <sz val="10"/>
      <name val="Tahoma"/>
      <family val="2"/>
    </font>
    <font>
      <b/>
      <sz val="9"/>
      <color rgb="FFFF0000"/>
      <name val="Tahoma"/>
      <family val="2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9"/>
      <color rgb="FFFF0000"/>
      <name val="Tahoma"/>
      <family val="2"/>
    </font>
    <font>
      <sz val="11"/>
      <name val="Aptos Narrow"/>
      <family val="2"/>
      <scheme val="minor"/>
    </font>
    <font>
      <sz val="9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3" xfId="0" applyBorder="1"/>
    <xf numFmtId="0" fontId="4" fillId="0" borderId="3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42" fontId="0" fillId="0" borderId="3" xfId="1" applyFont="1" applyBorder="1"/>
    <xf numFmtId="14" fontId="3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7" fillId="3" borderId="3" xfId="0" applyFont="1" applyFill="1" applyBorder="1" applyAlignment="1">
      <alignment horizontal="center"/>
    </xf>
    <xf numFmtId="42" fontId="11" fillId="4" borderId="3" xfId="1" applyFont="1" applyFill="1" applyBorder="1"/>
    <xf numFmtId="0" fontId="0" fillId="5" borderId="3" xfId="0" applyFill="1" applyBorder="1"/>
    <xf numFmtId="42" fontId="12" fillId="4" borderId="3" xfId="1" applyFont="1" applyFill="1" applyBorder="1"/>
    <xf numFmtId="16" fontId="12" fillId="0" borderId="3" xfId="1" applyNumberFormat="1" applyFont="1" applyFill="1" applyBorder="1"/>
    <xf numFmtId="42" fontId="0" fillId="2" borderId="0" xfId="0" applyNumberFormat="1" applyFill="1"/>
    <xf numFmtId="0" fontId="7" fillId="3" borderId="3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vertical="center" wrapTex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4" fontId="14" fillId="0" borderId="3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2" fontId="0" fillId="0" borderId="0" xfId="0" applyNumberFormat="1" applyAlignment="1">
      <alignment horizontal="center"/>
    </xf>
    <xf numFmtId="0" fontId="16" fillId="0" borderId="3" xfId="0" applyFont="1" applyBorder="1" applyAlignment="1">
      <alignment horizontal="center"/>
    </xf>
    <xf numFmtId="14" fontId="16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14" fontId="16" fillId="0" borderId="3" xfId="0" applyNumberFormat="1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ister%20Est%20y%20Geot\OneDrive%20-%20Universidad%20Cat&#243;lica%20de%20Chile\Documentos\PLANIFICACI&#211;N%20CURSOS\CURSOS%202024.xlsx" TargetMode="External"/><Relationship Id="rId1" Type="http://schemas.openxmlformats.org/officeDocument/2006/relationships/externalLinkPath" Target="CURS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SOS 2024-2025"/>
      <sheetName val="ESTRUCTURA Y REQUISITOS"/>
      <sheetName val="PAGOS AG"/>
      <sheetName val="PAGO COMISIÓN"/>
      <sheetName val="PAGO JP"/>
      <sheetName val="INCENTIVOS 2024"/>
      <sheetName val="PAGOS PENDIENTES"/>
    </sheetNames>
    <sheetDataSet>
      <sheetData sheetId="0"/>
      <sheetData sheetId="1">
        <row r="1">
          <cell r="B1"/>
          <cell r="C1"/>
          <cell r="D1"/>
          <cell r="E1"/>
          <cell r="F1"/>
          <cell r="G1"/>
          <cell r="H1"/>
          <cell r="I1"/>
        </row>
        <row r="2">
          <cell r="B2"/>
          <cell r="C2"/>
          <cell r="D2"/>
          <cell r="E2"/>
          <cell r="F2"/>
          <cell r="G2"/>
          <cell r="H2"/>
          <cell r="I2"/>
        </row>
        <row r="3">
          <cell r="B3"/>
          <cell r="C3"/>
          <cell r="D3"/>
          <cell r="E3"/>
          <cell r="F3"/>
          <cell r="G3"/>
          <cell r="H3"/>
          <cell r="I3"/>
        </row>
        <row r="4">
          <cell r="C4" t="str">
            <v>CONFIGURACIÓN DE LA MALLA</v>
          </cell>
          <cell r="D4" t="str">
            <v>Deben regirse por este numero de cursos</v>
          </cell>
          <cell r="E4"/>
          <cell r="F4"/>
          <cell r="G4"/>
          <cell r="H4"/>
          <cell r="I4"/>
        </row>
        <row r="5">
          <cell r="C5" t="str">
            <v>6 CURSOS MINIMOS</v>
          </cell>
          <cell r="D5"/>
          <cell r="E5"/>
          <cell r="F5"/>
          <cell r="G5"/>
          <cell r="H5"/>
          <cell r="I5"/>
        </row>
        <row r="6">
          <cell r="C6" t="str">
            <v>14 CURSOS OPTATIVOS</v>
          </cell>
          <cell r="D6"/>
          <cell r="E6"/>
          <cell r="F6"/>
          <cell r="G6"/>
          <cell r="H6"/>
          <cell r="I6"/>
        </row>
        <row r="7">
          <cell r="C7" t="str">
            <v xml:space="preserve"> 4 OBLIGATORIOS</v>
          </cell>
          <cell r="D7"/>
          <cell r="E7"/>
          <cell r="F7"/>
          <cell r="G7"/>
          <cell r="H7"/>
          <cell r="I7"/>
        </row>
        <row r="8">
          <cell r="B8"/>
          <cell r="C8"/>
          <cell r="D8"/>
          <cell r="E8"/>
          <cell r="F8"/>
          <cell r="G8"/>
          <cell r="H8"/>
          <cell r="I8"/>
        </row>
        <row r="9">
          <cell r="B9"/>
          <cell r="C9"/>
          <cell r="D9"/>
          <cell r="E9"/>
          <cell r="F9"/>
          <cell r="G9"/>
          <cell r="H9"/>
          <cell r="I9"/>
        </row>
        <row r="10">
          <cell r="B10" t="str">
            <v>Sigla</v>
          </cell>
          <cell r="C10" t="str">
            <v>Nombre del curso</v>
          </cell>
          <cell r="D10" t="str">
            <v>TIPO DE CURSO</v>
          </cell>
          <cell r="E10" t="str">
            <v>PROFESOR</v>
          </cell>
          <cell r="F10" t="str">
            <v>Horario</v>
          </cell>
          <cell r="G10" t="str">
            <v>Día</v>
          </cell>
          <cell r="H10" t="str">
            <v>Desde</v>
          </cell>
          <cell r="I10" t="str">
            <v>Hasta</v>
          </cell>
        </row>
        <row r="11">
          <cell r="B11" t="str">
            <v xml:space="preserve">IEG3280 </v>
          </cell>
          <cell r="C11" t="str">
            <v>Diseño de Estructuras Industriales de Acero</v>
          </cell>
          <cell r="D11" t="str">
            <v>OPTATIVO</v>
          </cell>
          <cell r="E11" t="str">
            <v xml:space="preserve">Miguel Medalla </v>
          </cell>
          <cell r="F11" t="str">
            <v>18:00 a 20:50</v>
          </cell>
          <cell r="G11" t="str">
            <v>Lunes</v>
          </cell>
          <cell r="H11"/>
          <cell r="I11"/>
        </row>
        <row r="12">
          <cell r="B12" t="str">
            <v>IEG3200</v>
          </cell>
          <cell r="C12" t="str">
            <v>Diseño Avanzado en Hormigón Armado</v>
          </cell>
          <cell r="D12" t="str">
            <v>MINIMO</v>
          </cell>
          <cell r="E12" t="str">
            <v xml:space="preserve">Rodrigo Jordán </v>
          </cell>
          <cell r="F12" t="str">
            <v xml:space="preserve">18:00 a 20:50 </v>
          </cell>
          <cell r="G12" t="str">
            <v>Martes</v>
          </cell>
          <cell r="H12"/>
          <cell r="I12"/>
        </row>
        <row r="13">
          <cell r="B13" t="str">
            <v>IEG3660</v>
          </cell>
          <cell r="C13" t="str">
            <v>Ingeniería Geotécnica Sísmica</v>
          </cell>
          <cell r="D13" t="str">
            <v>MINIMO</v>
          </cell>
          <cell r="E13" t="str">
            <v xml:space="preserve">Esteban Sáez </v>
          </cell>
          <cell r="F13" t="str">
            <v>18:00 a 20:50</v>
          </cell>
          <cell r="G13" t="str">
            <v>Martes</v>
          </cell>
          <cell r="H13"/>
          <cell r="I13"/>
        </row>
        <row r="14">
          <cell r="B14" t="str">
            <v>IEG3100</v>
          </cell>
          <cell r="C14" t="str">
            <v>Análisis Estructural Lineal</v>
          </cell>
          <cell r="D14" t="str">
            <v>MINIMO</v>
          </cell>
          <cell r="E14" t="str">
            <v>Rosita Jünemann</v>
          </cell>
          <cell r="F14" t="str">
            <v>18:00 a 20:50</v>
          </cell>
          <cell r="G14" t="str">
            <v>Miércoles</v>
          </cell>
          <cell r="H14"/>
          <cell r="I14"/>
        </row>
        <row r="15">
          <cell r="B15" t="str">
            <v>IEG3500</v>
          </cell>
          <cell r="C15" t="str">
            <v xml:space="preserve">Análisis Sísmico </v>
          </cell>
          <cell r="D15" t="str">
            <v>MINIMO</v>
          </cell>
          <cell r="E15" t="str">
            <v xml:space="preserve">Jorge Crempien </v>
          </cell>
          <cell r="F15" t="str">
            <v>18:00 a 20:50</v>
          </cell>
          <cell r="G15" t="str">
            <v>Jueves</v>
          </cell>
          <cell r="H15"/>
          <cell r="I15"/>
        </row>
        <row r="16">
          <cell r="B16" t="str">
            <v>IEG3710</v>
          </cell>
          <cell r="C16" t="str">
            <v>Métodos Numéricos en Ingeniería Civil</v>
          </cell>
          <cell r="D16" t="str">
            <v>OPTATIVO</v>
          </cell>
          <cell r="E16" t="str">
            <v>Joaquín Mura</v>
          </cell>
          <cell r="F16" t="str">
            <v>18:00 a 20:50</v>
          </cell>
          <cell r="G16" t="str">
            <v>Viernes</v>
          </cell>
          <cell r="H16"/>
          <cell r="I16"/>
        </row>
        <row r="17">
          <cell r="B17" t="str">
            <v>IEG3300</v>
          </cell>
          <cell r="C17" t="str">
            <v>Dinámica Estructural</v>
          </cell>
          <cell r="D17" t="str">
            <v>OPTATIVO</v>
          </cell>
          <cell r="E17" t="str">
            <v xml:space="preserve">Jose Almazán </v>
          </cell>
          <cell r="F17" t="str">
            <v>18:00 a 20:50</v>
          </cell>
          <cell r="G17" t="str">
            <v>Lunes</v>
          </cell>
          <cell r="H17"/>
          <cell r="I17"/>
        </row>
        <row r="18">
          <cell r="B18" t="str">
            <v>IEG3700</v>
          </cell>
          <cell r="C18" t="str">
            <v>Métodos Analíticos en Ing. Civil</v>
          </cell>
          <cell r="D18" t="str">
            <v>OPTATIVO</v>
          </cell>
          <cell r="E18" t="str">
            <v>Joaquín Mura</v>
          </cell>
          <cell r="F18" t="str">
            <v xml:space="preserve">18:00 a 20:50 </v>
          </cell>
          <cell r="G18" t="str">
            <v>Lunes</v>
          </cell>
          <cell r="H18"/>
          <cell r="I18"/>
        </row>
        <row r="19">
          <cell r="B19" t="str">
            <v>IEG3510</v>
          </cell>
          <cell r="C19" t="str">
            <v>Diseño Sismorresistente Avanzado</v>
          </cell>
          <cell r="D19" t="str">
            <v>MINIMO</v>
          </cell>
          <cell r="E19" t="str">
            <v>Matías Hube</v>
          </cell>
          <cell r="F19" t="str">
            <v>18:00 a 20:50</v>
          </cell>
          <cell r="G19" t="str">
            <v>Martes</v>
          </cell>
          <cell r="H19"/>
          <cell r="I19"/>
        </row>
        <row r="20">
          <cell r="B20" t="str">
            <v>IEG3110</v>
          </cell>
          <cell r="C20" t="str">
            <v>Elementos Finitos Lineales</v>
          </cell>
          <cell r="D20" t="str">
            <v>OPTATIVO</v>
          </cell>
          <cell r="E20" t="str">
            <v>Tomás Zegard</v>
          </cell>
          <cell r="F20" t="str">
            <v>18:00 a 20:50</v>
          </cell>
          <cell r="G20" t="str">
            <v>Martes</v>
          </cell>
          <cell r="H20"/>
          <cell r="I20"/>
        </row>
        <row r="21">
          <cell r="B21" t="str">
            <v>IEG3520</v>
          </cell>
          <cell r="C21" t="str">
            <v>Aislamiento Sísmico</v>
          </cell>
          <cell r="D21" t="str">
            <v>OPTATIVO</v>
          </cell>
          <cell r="E21" t="str">
            <v>Rosita Jünemann</v>
          </cell>
          <cell r="F21" t="str">
            <v>18:00 a 20:50</v>
          </cell>
          <cell r="G21" t="str">
            <v>Miércoles</v>
          </cell>
          <cell r="H21"/>
          <cell r="I21"/>
        </row>
        <row r="22">
          <cell r="B22" t="str">
            <v>IEG3220</v>
          </cell>
          <cell r="C22" t="str">
            <v>Diseño de Estructuras Pretensadas</v>
          </cell>
          <cell r="D22" t="str">
            <v>OPTATIVO</v>
          </cell>
          <cell r="E22" t="str">
            <v xml:space="preserve">Hernan Santa María </v>
          </cell>
          <cell r="F22" t="str">
            <v>18:00 a 20:50</v>
          </cell>
          <cell r="G22" t="str">
            <v>Jueves</v>
          </cell>
          <cell r="H22"/>
          <cell r="I22"/>
        </row>
        <row r="23">
          <cell r="B23"/>
          <cell r="C23" t="str">
            <v>SEMINARIO 1</v>
          </cell>
          <cell r="D23" t="str">
            <v>OBLIGATORIO</v>
          </cell>
          <cell r="E23" t="str">
            <v>POR DEFINIR</v>
          </cell>
          <cell r="F23"/>
          <cell r="G23"/>
          <cell r="H23"/>
          <cell r="I23"/>
        </row>
        <row r="24">
          <cell r="B24" t="str">
            <v>IEG3310</v>
          </cell>
          <cell r="C24" t="str">
            <v>Taller de Dinámica Estructural</v>
          </cell>
          <cell r="D24" t="str">
            <v>MINIMO</v>
          </cell>
          <cell r="E24" t="str">
            <v>José Luis Almazán</v>
          </cell>
          <cell r="F24" t="str">
            <v>18:00 a 20:50</v>
          </cell>
          <cell r="G24" t="str">
            <v>Lunes</v>
          </cell>
          <cell r="H24">
            <v>45509</v>
          </cell>
          <cell r="I24">
            <v>45565</v>
          </cell>
        </row>
        <row r="25">
          <cell r="B25" t="str">
            <v>IEG3400</v>
          </cell>
          <cell r="C25" t="str">
            <v>Diseño de Fundaciones Superficiales</v>
          </cell>
          <cell r="D25" t="str">
            <v>MINIMO</v>
          </cell>
          <cell r="E25" t="str">
            <v>Christian Ledezma</v>
          </cell>
          <cell r="F25" t="str">
            <v>18:00 a 20:50</v>
          </cell>
          <cell r="G25" t="str">
            <v>Martes</v>
          </cell>
          <cell r="H25">
            <v>45510</v>
          </cell>
          <cell r="I25">
            <v>45566</v>
          </cell>
        </row>
        <row r="26">
          <cell r="B26" t="str">
            <v>IEG3210</v>
          </cell>
          <cell r="C26" t="str">
            <v>Taller Diseño Avanzado Hormigón Armado</v>
          </cell>
          <cell r="D26" t="str">
            <v>MINIMO</v>
          </cell>
          <cell r="E26" t="str">
            <v>Rodrigo Jordán</v>
          </cell>
          <cell r="F26" t="str">
            <v>18:00 a 20:50</v>
          </cell>
          <cell r="G26" t="str">
            <v>Miércoles</v>
          </cell>
          <cell r="H26">
            <v>45511</v>
          </cell>
          <cell r="I26">
            <v>45567</v>
          </cell>
        </row>
        <row r="27">
          <cell r="B27" t="str">
            <v>IEG3260</v>
          </cell>
          <cell r="C27" t="str">
            <v>Diseño y Construcción de Puentes</v>
          </cell>
          <cell r="D27" t="str">
            <v>OPTATIVO</v>
          </cell>
          <cell r="E27" t="str">
            <v>Hernán Santa María</v>
          </cell>
          <cell r="F27" t="str">
            <v>18:00 a 20:50</v>
          </cell>
          <cell r="G27" t="str">
            <v>Jueves</v>
          </cell>
          <cell r="H27">
            <v>45512</v>
          </cell>
          <cell r="I27">
            <v>45568</v>
          </cell>
        </row>
        <row r="28">
          <cell r="B28" t="str">
            <v>IEG3810</v>
          </cell>
          <cell r="C28" t="str">
            <v>Confiabilidad Estructural</v>
          </cell>
          <cell r="D28" t="str">
            <v>OPTATIVO</v>
          </cell>
          <cell r="E28" t="str">
            <v>Diego López-García</v>
          </cell>
          <cell r="F28" t="str">
            <v>18:00 a 20:50</v>
          </cell>
          <cell r="G28" t="str">
            <v>Viernes</v>
          </cell>
          <cell r="H28">
            <v>45513</v>
          </cell>
          <cell r="I28">
            <v>45569</v>
          </cell>
        </row>
        <row r="29">
          <cell r="B29"/>
          <cell r="C29" t="str">
            <v>SEMINARIO 2</v>
          </cell>
          <cell r="D29" t="str">
            <v>OBLIGATORIO</v>
          </cell>
          <cell r="E29" t="str">
            <v>POR DEFINIR</v>
          </cell>
          <cell r="F29"/>
          <cell r="G29"/>
          <cell r="H29"/>
          <cell r="I29"/>
        </row>
        <row r="30">
          <cell r="B30" t="str">
            <v>IEG3230</v>
          </cell>
          <cell r="C30" t="str">
            <v>Diseño Avanzado en Acero</v>
          </cell>
          <cell r="D30" t="str">
            <v>OPTATIVO</v>
          </cell>
          <cell r="E30" t="str">
            <v>Miguel Medalla</v>
          </cell>
          <cell r="F30" t="str">
            <v>18:00 a 20:50</v>
          </cell>
          <cell r="G30" t="str">
            <v>Lunes</v>
          </cell>
          <cell r="H30">
            <v>45572</v>
          </cell>
          <cell r="I30">
            <v>45621</v>
          </cell>
        </row>
        <row r="31">
          <cell r="B31" t="str">
            <v>IEG3930</v>
          </cell>
          <cell r="C31" t="str">
            <v>Geotécnica de Desechos Mineros</v>
          </cell>
          <cell r="D31" t="str">
            <v>OPTATIVO</v>
          </cell>
          <cell r="E31" t="str">
            <v>Marcelo González</v>
          </cell>
          <cell r="F31" t="str">
            <v>18:00 a 20:50</v>
          </cell>
          <cell r="G31" t="str">
            <v>Lunes</v>
          </cell>
          <cell r="H31">
            <v>45572</v>
          </cell>
          <cell r="I31">
            <v>45621</v>
          </cell>
        </row>
        <row r="32">
          <cell r="B32" t="str">
            <v>IEG3420</v>
          </cell>
          <cell r="C32" t="str">
            <v>Estructuras Geotécnicas de Contención</v>
          </cell>
          <cell r="D32" t="str">
            <v>OPTATIVO</v>
          </cell>
          <cell r="E32" t="str">
            <v>Christian Ledezma</v>
          </cell>
          <cell r="F32" t="str">
            <v>18:00 a 20:50</v>
          </cell>
          <cell r="G32" t="str">
            <v>Martes</v>
          </cell>
          <cell r="H32">
            <v>45573</v>
          </cell>
          <cell r="I32">
            <v>45622</v>
          </cell>
        </row>
        <row r="33">
          <cell r="B33" t="str">
            <v>IEG3530</v>
          </cell>
          <cell r="C33" t="str">
            <v>Disipación de energía</v>
          </cell>
          <cell r="D33" t="str">
            <v>OPTATIVO</v>
          </cell>
          <cell r="E33" t="str">
            <v>Rosita Jünemann</v>
          </cell>
          <cell r="F33" t="str">
            <v>18:00 a 20:50</v>
          </cell>
          <cell r="G33" t="str">
            <v>Miércoles</v>
          </cell>
          <cell r="H33">
            <v>45574</v>
          </cell>
          <cell r="I33">
            <v>45623</v>
          </cell>
        </row>
        <row r="34">
          <cell r="B34" t="str">
            <v>IEG3120</v>
          </cell>
          <cell r="C34" t="str">
            <v>Análisis Estructural No Lineal</v>
          </cell>
          <cell r="D34" t="str">
            <v>MINIMO</v>
          </cell>
          <cell r="E34" t="str">
            <v>Matías Hube</v>
          </cell>
          <cell r="F34" t="str">
            <v>18:00 a 20:50</v>
          </cell>
          <cell r="G34" t="str">
            <v>Miércoles</v>
          </cell>
          <cell r="H34">
            <v>45574</v>
          </cell>
          <cell r="I34">
            <v>45623</v>
          </cell>
        </row>
        <row r="35">
          <cell r="B35" t="str">
            <v>IEG3270</v>
          </cell>
          <cell r="C35" t="str">
            <v>Taller de Diseño de Puentes</v>
          </cell>
          <cell r="D35" t="str">
            <v>OPTATIVO</v>
          </cell>
          <cell r="E35" t="str">
            <v>Hernán Santa María</v>
          </cell>
          <cell r="F35" t="str">
            <v>18:00 a 20:50</v>
          </cell>
          <cell r="G35" t="str">
            <v>Jueves</v>
          </cell>
          <cell r="H35">
            <v>45575</v>
          </cell>
          <cell r="I35">
            <v>45624</v>
          </cell>
        </row>
        <row r="36">
          <cell r="B36" t="str">
            <v>IEG3130</v>
          </cell>
          <cell r="C36" t="str">
            <v>Elementos Finitos No Lineales</v>
          </cell>
          <cell r="D36" t="str">
            <v>OPTATIVO</v>
          </cell>
          <cell r="E36" t="str">
            <v>Diego López-García</v>
          </cell>
          <cell r="F36" t="str">
            <v>18:00 a 20:50</v>
          </cell>
          <cell r="G36" t="str">
            <v>Viernes</v>
          </cell>
          <cell r="H36">
            <v>45576</v>
          </cell>
          <cell r="I36">
            <v>45625</v>
          </cell>
        </row>
        <row r="37">
          <cell r="B37" t="str">
            <v>IEG 3440</v>
          </cell>
          <cell r="C37" t="str">
            <v>Caracterización y Comportamieto de Suelos</v>
          </cell>
          <cell r="D37" t="str">
            <v>OPTATIVO</v>
          </cell>
          <cell r="E37" t="str">
            <v>Carlos Ovalle</v>
          </cell>
          <cell r="F37" t="str">
            <v>18:00 a 20:50</v>
          </cell>
          <cell r="G37" t="str">
            <v>jueves</v>
          </cell>
          <cell r="H37">
            <v>45575</v>
          </cell>
          <cell r="I37">
            <v>45624</v>
          </cell>
        </row>
        <row r="38">
          <cell r="B38"/>
          <cell r="C38" t="str">
            <v>SEMINARIO 3</v>
          </cell>
          <cell r="D38" t="str">
            <v>OBLIGATORIO</v>
          </cell>
          <cell r="E38" t="str">
            <v>POR DEFINIR</v>
          </cell>
          <cell r="F38"/>
          <cell r="G38"/>
          <cell r="H38"/>
          <cell r="I38"/>
        </row>
        <row r="39">
          <cell r="B39" t="str">
            <v>IEG3680</v>
          </cell>
          <cell r="C39" t="str">
            <v>Modelación Computacional en Geotécnica</v>
          </cell>
          <cell r="D39" t="str">
            <v>OPTATIVO</v>
          </cell>
          <cell r="E39" t="str">
            <v>Esteban Sáez</v>
          </cell>
          <cell r="F39" t="str">
            <v>18:00 a 20:50</v>
          </cell>
          <cell r="G39" t="str">
            <v>Lunes</v>
          </cell>
          <cell r="H39">
            <v>45635</v>
          </cell>
          <cell r="I39">
            <v>45684</v>
          </cell>
        </row>
        <row r="40">
          <cell r="B40" t="str">
            <v>IEG3450</v>
          </cell>
          <cell r="C40" t="str">
            <v>Diseño de Fundaciones Profundas</v>
          </cell>
          <cell r="D40" t="str">
            <v>OPTATIVO</v>
          </cell>
          <cell r="E40" t="str">
            <v>Christian Ledezma</v>
          </cell>
          <cell r="F40" t="str">
            <v>18:00 a 20:50</v>
          </cell>
          <cell r="G40" t="str">
            <v>Martes</v>
          </cell>
          <cell r="H40">
            <v>45636</v>
          </cell>
          <cell r="I40">
            <v>45685</v>
          </cell>
        </row>
        <row r="41">
          <cell r="B41" t="str">
            <v>IEG3240</v>
          </cell>
          <cell r="C41" t="str">
            <v>Taller de Diseño de Acero</v>
          </cell>
          <cell r="D41" t="str">
            <v>OPTATIVO</v>
          </cell>
          <cell r="E41" t="str">
            <v>Hernán Santa María</v>
          </cell>
          <cell r="F41" t="str">
            <v>18:00 a 20:50</v>
          </cell>
          <cell r="G41" t="str">
            <v>Jueves</v>
          </cell>
          <cell r="H41">
            <v>45638</v>
          </cell>
          <cell r="I41">
            <v>45687</v>
          </cell>
        </row>
        <row r="42">
          <cell r="B42" t="str">
            <v>IEG3140</v>
          </cell>
          <cell r="C42" t="str">
            <v>Taller de Elementos Finitos No lineales</v>
          </cell>
          <cell r="D42" t="str">
            <v>OPTATIVO</v>
          </cell>
          <cell r="E42" t="str">
            <v>Diego López-García</v>
          </cell>
          <cell r="F42" t="str">
            <v>18:00 a 20:50</v>
          </cell>
          <cell r="G42" t="str">
            <v>Viernes</v>
          </cell>
          <cell r="H42">
            <v>45639</v>
          </cell>
          <cell r="I42">
            <v>45688</v>
          </cell>
        </row>
        <row r="43">
          <cell r="B43"/>
          <cell r="C43" t="str">
            <v>SEMINARIO 4</v>
          </cell>
          <cell r="D43" t="str">
            <v>OBLIGATORIO</v>
          </cell>
          <cell r="E43" t="str">
            <v>POR DEFINIR</v>
          </cell>
          <cell r="F43"/>
          <cell r="G43"/>
          <cell r="H43"/>
          <cell r="I43"/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7A222-2262-4E88-BA20-60A4516EF65F}">
  <sheetPr>
    <pageSetUpPr fitToPage="1"/>
  </sheetPr>
  <dimension ref="A2:M68"/>
  <sheetViews>
    <sheetView tabSelected="1" topLeftCell="A48" workbookViewId="0">
      <selection activeCell="F54" sqref="F54"/>
    </sheetView>
  </sheetViews>
  <sheetFormatPr baseColWidth="10" defaultRowHeight="15" x14ac:dyDescent="0.25"/>
  <cols>
    <col min="2" max="2" width="11.7109375" bestFit="1" customWidth="1"/>
    <col min="5" max="5" width="12.7109375" bestFit="1" customWidth="1"/>
    <col min="6" max="6" width="38.28515625" bestFit="1" customWidth="1"/>
    <col min="7" max="7" width="25.7109375" bestFit="1" customWidth="1"/>
    <col min="8" max="8" width="12.7109375" bestFit="1" customWidth="1"/>
    <col min="9" max="12" width="11.5703125" customWidth="1"/>
    <col min="13" max="13" width="18.85546875" style="10" hidden="1" customWidth="1"/>
    <col min="14" max="14" width="12" bestFit="1" customWidth="1"/>
  </cols>
  <sheetData>
    <row r="2" spans="2:13" x14ac:dyDescent="0.25">
      <c r="C2" s="2" t="s">
        <v>163</v>
      </c>
      <c r="D2" s="1"/>
      <c r="E2" s="1"/>
      <c r="F2" s="3"/>
      <c r="G2" s="3"/>
      <c r="H2" s="3"/>
      <c r="I2" s="4"/>
      <c r="J2" s="4"/>
      <c r="K2" s="4"/>
      <c r="L2" s="4"/>
    </row>
    <row r="3" spans="2:13" x14ac:dyDescent="0.25">
      <c r="C3" s="3"/>
      <c r="D3" s="1"/>
      <c r="E3" s="1"/>
      <c r="F3" s="3"/>
      <c r="G3" s="2"/>
      <c r="H3" s="2"/>
      <c r="I3" s="4"/>
      <c r="J3" s="4"/>
      <c r="K3" s="4"/>
      <c r="L3" s="4"/>
    </row>
    <row r="4" spans="2:13" x14ac:dyDescent="0.25">
      <c r="C4" s="2" t="s">
        <v>0</v>
      </c>
      <c r="D4" s="1"/>
      <c r="E4" s="1"/>
      <c r="F4" s="2"/>
      <c r="G4" s="2" t="s">
        <v>1</v>
      </c>
      <c r="H4" s="3"/>
      <c r="I4" s="4"/>
      <c r="J4" s="4"/>
      <c r="K4" s="4"/>
      <c r="L4" s="4"/>
    </row>
    <row r="5" spans="2:13" x14ac:dyDescent="0.25">
      <c r="C5" s="2" t="s">
        <v>196</v>
      </c>
      <c r="D5" s="1"/>
      <c r="E5" s="1"/>
      <c r="F5" s="3"/>
      <c r="G5" s="3"/>
      <c r="H5" s="3"/>
      <c r="I5" s="4"/>
      <c r="J5" s="4"/>
      <c r="K5" s="4"/>
      <c r="L5" s="4"/>
    </row>
    <row r="6" spans="2:13" x14ac:dyDescent="0.25">
      <c r="D6" s="1"/>
      <c r="E6" s="1"/>
      <c r="F6" s="2"/>
      <c r="G6" s="2"/>
      <c r="H6" s="2"/>
      <c r="I6" s="4"/>
      <c r="J6" s="4"/>
      <c r="K6" s="4"/>
      <c r="L6" s="4"/>
    </row>
    <row r="7" spans="2:13" x14ac:dyDescent="0.25">
      <c r="C7" s="7" t="s">
        <v>2</v>
      </c>
      <c r="D7" s="7"/>
      <c r="E7" s="7"/>
      <c r="F7" s="7"/>
      <c r="G7" s="2"/>
      <c r="H7" s="2"/>
      <c r="I7" s="4"/>
      <c r="J7" s="4"/>
      <c r="K7" s="4"/>
      <c r="L7" s="4"/>
    </row>
    <row r="8" spans="2:13" ht="15.75" thickBot="1" x14ac:dyDescent="0.3">
      <c r="C8" s="7" t="s">
        <v>3</v>
      </c>
      <c r="D8" s="7"/>
      <c r="E8" s="7"/>
      <c r="F8" s="7" t="s">
        <v>202</v>
      </c>
      <c r="G8" s="1"/>
      <c r="H8" s="1"/>
      <c r="I8" s="6"/>
      <c r="J8" s="6"/>
      <c r="K8" s="6"/>
      <c r="L8" s="6"/>
    </row>
    <row r="9" spans="2:13" x14ac:dyDescent="0.25">
      <c r="C9" s="7" t="s">
        <v>4</v>
      </c>
      <c r="D9" s="7"/>
      <c r="E9" s="7"/>
      <c r="F9" s="7" t="s">
        <v>207</v>
      </c>
      <c r="G9" s="49" t="s">
        <v>158</v>
      </c>
      <c r="H9" s="50"/>
      <c r="I9" s="6"/>
      <c r="J9" s="6"/>
      <c r="K9" s="6"/>
      <c r="L9" s="6"/>
    </row>
    <row r="10" spans="2:13" ht="26.25" x14ac:dyDescent="0.25">
      <c r="B10" s="27" t="s">
        <v>187</v>
      </c>
      <c r="C10" s="27" t="s">
        <v>6</v>
      </c>
      <c r="D10" s="27" t="s">
        <v>5</v>
      </c>
      <c r="E10" s="27" t="s">
        <v>176</v>
      </c>
      <c r="F10" s="21" t="s">
        <v>7</v>
      </c>
      <c r="G10" s="27" t="s">
        <v>8</v>
      </c>
      <c r="H10" s="27" t="s">
        <v>9</v>
      </c>
      <c r="I10" s="27" t="s">
        <v>10</v>
      </c>
      <c r="J10" s="27" t="s">
        <v>11</v>
      </c>
      <c r="K10" s="27" t="s">
        <v>12</v>
      </c>
      <c r="L10" s="28" t="s">
        <v>13</v>
      </c>
      <c r="M10" s="28" t="s">
        <v>186</v>
      </c>
    </row>
    <row r="11" spans="2:13" x14ac:dyDescent="0.25">
      <c r="B11" s="17" t="s">
        <v>188</v>
      </c>
      <c r="C11" s="13" t="s">
        <v>14</v>
      </c>
      <c r="D11" s="13">
        <v>27141</v>
      </c>
      <c r="E11" s="13" t="str">
        <f>VLOOKUP(C11,'[1]ESTRUCTURA Y REQUISITOS'!$B:$I,3,0)</f>
        <v>OPTATIVO</v>
      </c>
      <c r="F11" s="13" t="s">
        <v>15</v>
      </c>
      <c r="G11" s="13" t="s">
        <v>16</v>
      </c>
      <c r="H11" s="13" t="s">
        <v>17</v>
      </c>
      <c r="I11" s="13" t="s">
        <v>18</v>
      </c>
      <c r="J11" s="13" t="s">
        <v>202</v>
      </c>
      <c r="K11" s="14">
        <v>45796</v>
      </c>
      <c r="L11" s="13" t="s">
        <v>148</v>
      </c>
      <c r="M11" s="13" t="s">
        <v>185</v>
      </c>
    </row>
    <row r="12" spans="2:13" x14ac:dyDescent="0.25">
      <c r="B12" s="17" t="s">
        <v>188</v>
      </c>
      <c r="C12" s="13" t="s">
        <v>20</v>
      </c>
      <c r="D12" s="13">
        <v>14735</v>
      </c>
      <c r="E12" s="13" t="str">
        <f>VLOOKUP(C12,'[1]ESTRUCTURA Y REQUISITOS'!$B:$I,3,0)</f>
        <v>MINIMO</v>
      </c>
      <c r="F12" s="13" t="s">
        <v>21</v>
      </c>
      <c r="G12" s="13" t="s">
        <v>22</v>
      </c>
      <c r="H12" s="13" t="s">
        <v>23</v>
      </c>
      <c r="I12" s="13" t="s">
        <v>24</v>
      </c>
      <c r="J12" s="13" t="s">
        <v>203</v>
      </c>
      <c r="K12" s="14">
        <v>45797</v>
      </c>
      <c r="L12" s="13" t="s">
        <v>148</v>
      </c>
      <c r="M12" s="13" t="s">
        <v>185</v>
      </c>
    </row>
    <row r="13" spans="2:13" x14ac:dyDescent="0.25">
      <c r="B13" s="17" t="s">
        <v>188</v>
      </c>
      <c r="C13" s="13" t="s">
        <v>25</v>
      </c>
      <c r="D13" s="13">
        <v>14424</v>
      </c>
      <c r="E13" s="13" t="str">
        <f>VLOOKUP(C13,'[1]ESTRUCTURA Y REQUISITOS'!$B:$I,3,0)</f>
        <v>MINIMO</v>
      </c>
      <c r="F13" s="13" t="s">
        <v>26</v>
      </c>
      <c r="G13" s="13" t="s">
        <v>27</v>
      </c>
      <c r="H13" s="13" t="s">
        <v>17</v>
      </c>
      <c r="I13" s="13" t="s">
        <v>24</v>
      </c>
      <c r="J13" s="13" t="s">
        <v>203</v>
      </c>
      <c r="K13" s="14">
        <v>45797</v>
      </c>
      <c r="L13" s="13" t="s">
        <v>148</v>
      </c>
      <c r="M13" s="13" t="s">
        <v>185</v>
      </c>
    </row>
    <row r="14" spans="2:13" x14ac:dyDescent="0.25">
      <c r="B14" s="17" t="s">
        <v>188</v>
      </c>
      <c r="C14" s="54" t="s">
        <v>28</v>
      </c>
      <c r="D14" s="13">
        <v>14729</v>
      </c>
      <c r="E14" s="13" t="str">
        <f>VLOOKUP(C14,'[1]ESTRUCTURA Y REQUISITOS'!$B:$I,3,0)</f>
        <v>MINIMO</v>
      </c>
      <c r="F14" s="13" t="s">
        <v>29</v>
      </c>
      <c r="G14" s="13" t="s">
        <v>30</v>
      </c>
      <c r="H14" s="13" t="s">
        <v>17</v>
      </c>
      <c r="I14" s="13" t="s">
        <v>31</v>
      </c>
      <c r="J14" s="13" t="s">
        <v>204</v>
      </c>
      <c r="K14" s="14">
        <v>45798</v>
      </c>
      <c r="L14" s="13" t="s">
        <v>148</v>
      </c>
      <c r="M14" s="13" t="s">
        <v>185</v>
      </c>
    </row>
    <row r="15" spans="2:13" x14ac:dyDescent="0.25">
      <c r="B15" s="17" t="s">
        <v>188</v>
      </c>
      <c r="C15" s="54" t="s">
        <v>32</v>
      </c>
      <c r="D15" s="13">
        <v>14746</v>
      </c>
      <c r="E15" s="13" t="str">
        <f>VLOOKUP(C15,'[1]ESTRUCTURA Y REQUISITOS'!$B:$I,3,0)</f>
        <v>MINIMO</v>
      </c>
      <c r="F15" s="13" t="s">
        <v>33</v>
      </c>
      <c r="G15" s="13" t="s">
        <v>34</v>
      </c>
      <c r="H15" s="13" t="s">
        <v>17</v>
      </c>
      <c r="I15" s="13" t="s">
        <v>35</v>
      </c>
      <c r="J15" s="13" t="s">
        <v>205</v>
      </c>
      <c r="K15" s="14">
        <v>45799</v>
      </c>
      <c r="L15" s="13" t="s">
        <v>148</v>
      </c>
      <c r="M15" s="13" t="s">
        <v>185</v>
      </c>
    </row>
    <row r="16" spans="2:13" x14ac:dyDescent="0.25">
      <c r="B16" s="17" t="s">
        <v>188</v>
      </c>
      <c r="C16" s="54" t="s">
        <v>36</v>
      </c>
      <c r="D16" s="13">
        <v>14429</v>
      </c>
      <c r="E16" s="13" t="str">
        <f>VLOOKUP(C16,'[1]ESTRUCTURA Y REQUISITOS'!$B:$I,3,0)</f>
        <v>OPTATIVO</v>
      </c>
      <c r="F16" s="13" t="s">
        <v>37</v>
      </c>
      <c r="G16" s="13" t="s">
        <v>38</v>
      </c>
      <c r="H16" s="13" t="s">
        <v>17</v>
      </c>
      <c r="I16" s="13" t="s">
        <v>195</v>
      </c>
      <c r="J16" s="13" t="s">
        <v>206</v>
      </c>
      <c r="K16" s="14">
        <v>45800</v>
      </c>
      <c r="L16" s="13" t="s">
        <v>148</v>
      </c>
      <c r="M16" s="13" t="s">
        <v>185</v>
      </c>
    </row>
    <row r="17" spans="2:13" x14ac:dyDescent="0.25">
      <c r="D17" s="6"/>
      <c r="E17" s="6"/>
      <c r="F17" s="7"/>
      <c r="G17" s="4"/>
      <c r="H17" s="4"/>
      <c r="I17" s="45"/>
      <c r="J17" s="45"/>
      <c r="K17" s="45"/>
      <c r="L17" s="45"/>
      <c r="M17" s="42"/>
    </row>
    <row r="18" spans="2:13" x14ac:dyDescent="0.25">
      <c r="C18" s="7"/>
      <c r="D18" s="6"/>
      <c r="E18" s="6"/>
      <c r="F18" s="7"/>
      <c r="G18" s="4"/>
      <c r="H18" s="4"/>
      <c r="I18" s="45"/>
      <c r="J18" s="45"/>
      <c r="K18" s="45"/>
      <c r="L18" s="45"/>
    </row>
    <row r="19" spans="2:13" x14ac:dyDescent="0.25">
      <c r="C19" s="7" t="s">
        <v>40</v>
      </c>
      <c r="D19" s="6"/>
      <c r="E19" s="6"/>
      <c r="F19" s="7"/>
      <c r="G19" s="4"/>
      <c r="H19" s="4"/>
      <c r="I19" s="45"/>
      <c r="J19" s="45"/>
      <c r="K19" s="45"/>
      <c r="L19" s="45"/>
    </row>
    <row r="20" spans="2:13" ht="15.75" thickBot="1" x14ac:dyDescent="0.3">
      <c r="C20" s="7" t="s">
        <v>3</v>
      </c>
      <c r="D20" s="7"/>
      <c r="E20" s="7"/>
      <c r="F20" s="7" t="s">
        <v>208</v>
      </c>
      <c r="G20" s="6"/>
      <c r="H20" s="6"/>
      <c r="I20" s="6"/>
      <c r="J20" s="6"/>
      <c r="K20" s="6"/>
      <c r="L20" s="6"/>
    </row>
    <row r="21" spans="2:13" x14ac:dyDescent="0.25">
      <c r="C21" s="7" t="s">
        <v>4</v>
      </c>
      <c r="D21" s="7"/>
      <c r="E21" s="7"/>
      <c r="F21" s="7" t="s">
        <v>209</v>
      </c>
      <c r="G21" s="51" t="s">
        <v>159</v>
      </c>
      <c r="H21" s="52"/>
      <c r="I21" s="6"/>
      <c r="J21" s="6"/>
      <c r="K21" s="6"/>
      <c r="L21" s="6"/>
    </row>
    <row r="22" spans="2:13" ht="26.25" x14ac:dyDescent="0.25">
      <c r="B22" s="46" t="s">
        <v>187</v>
      </c>
      <c r="C22" s="46" t="s">
        <v>6</v>
      </c>
      <c r="D22" s="46" t="s">
        <v>5</v>
      </c>
      <c r="E22" s="46" t="s">
        <v>176</v>
      </c>
      <c r="F22" s="46" t="s">
        <v>7</v>
      </c>
      <c r="G22" s="46" t="s">
        <v>8</v>
      </c>
      <c r="H22" s="46" t="s">
        <v>9</v>
      </c>
      <c r="I22" s="46" t="s">
        <v>10</v>
      </c>
      <c r="J22" s="46" t="s">
        <v>11</v>
      </c>
      <c r="K22" s="46" t="s">
        <v>12</v>
      </c>
      <c r="L22" s="47" t="s">
        <v>13</v>
      </c>
      <c r="M22" s="47" t="s">
        <v>186</v>
      </c>
    </row>
    <row r="23" spans="2:13" x14ac:dyDescent="0.25">
      <c r="B23" s="55" t="s">
        <v>188</v>
      </c>
      <c r="C23" s="54" t="s">
        <v>41</v>
      </c>
      <c r="D23" s="13">
        <v>14745</v>
      </c>
      <c r="E23" s="13" t="str">
        <f>VLOOKUP(C23,'[1]ESTRUCTURA Y REQUISITOS'!$B:$I,3,0)</f>
        <v>OPTATIVO</v>
      </c>
      <c r="F23" s="13" t="s">
        <v>42</v>
      </c>
      <c r="G23" s="13" t="s">
        <v>43</v>
      </c>
      <c r="H23" s="13" t="s">
        <v>17</v>
      </c>
      <c r="I23" s="13" t="s">
        <v>18</v>
      </c>
      <c r="J23" s="14">
        <v>45810</v>
      </c>
      <c r="K23" s="14">
        <v>45859</v>
      </c>
      <c r="L23" s="13" t="s">
        <v>148</v>
      </c>
      <c r="M23" s="17" t="s">
        <v>185</v>
      </c>
    </row>
    <row r="24" spans="2:13" x14ac:dyDescent="0.25">
      <c r="B24" s="55" t="s">
        <v>188</v>
      </c>
      <c r="C24" s="54" t="s">
        <v>44</v>
      </c>
      <c r="D24" s="13">
        <v>14426</v>
      </c>
      <c r="E24" s="13" t="str">
        <f>VLOOKUP(C24,'[1]ESTRUCTURA Y REQUISITOS'!$B:$I,3,0)</f>
        <v>OPTATIVO</v>
      </c>
      <c r="F24" s="13" t="s">
        <v>45</v>
      </c>
      <c r="G24" s="13" t="s">
        <v>38</v>
      </c>
      <c r="H24" s="13" t="s">
        <v>23</v>
      </c>
      <c r="I24" s="13" t="s">
        <v>18</v>
      </c>
      <c r="J24" s="14">
        <v>45810</v>
      </c>
      <c r="K24" s="14">
        <v>45859</v>
      </c>
      <c r="L24" s="13" t="s">
        <v>148</v>
      </c>
      <c r="M24" s="17" t="s">
        <v>185</v>
      </c>
    </row>
    <row r="25" spans="2:13" x14ac:dyDescent="0.25">
      <c r="B25" s="55" t="s">
        <v>188</v>
      </c>
      <c r="C25" s="54" t="s">
        <v>46</v>
      </c>
      <c r="D25" s="13">
        <v>14419</v>
      </c>
      <c r="E25" s="13" t="str">
        <f>VLOOKUP(C25,'[1]ESTRUCTURA Y REQUISITOS'!$B:$I,3,0)</f>
        <v>MINIMO</v>
      </c>
      <c r="F25" s="13" t="s">
        <v>47</v>
      </c>
      <c r="G25" s="13" t="s">
        <v>48</v>
      </c>
      <c r="H25" s="13" t="s">
        <v>17</v>
      </c>
      <c r="I25" s="13" t="s">
        <v>24</v>
      </c>
      <c r="J25" s="14">
        <v>45811</v>
      </c>
      <c r="K25" s="14">
        <v>45860</v>
      </c>
      <c r="L25" s="13" t="s">
        <v>148</v>
      </c>
      <c r="M25" s="17" t="s">
        <v>185</v>
      </c>
    </row>
    <row r="26" spans="2:13" x14ac:dyDescent="0.25">
      <c r="B26" s="55" t="s">
        <v>188</v>
      </c>
      <c r="C26" s="54" t="s">
        <v>49</v>
      </c>
      <c r="D26" s="13">
        <v>14732</v>
      </c>
      <c r="E26" s="13" t="str">
        <f>VLOOKUP(C26,'[1]ESTRUCTURA Y REQUISITOS'!$B:$I,3,0)</f>
        <v>OPTATIVO</v>
      </c>
      <c r="F26" s="13" t="s">
        <v>50</v>
      </c>
      <c r="G26" s="13" t="s">
        <v>51</v>
      </c>
      <c r="H26" s="13" t="s">
        <v>17</v>
      </c>
      <c r="I26" s="13" t="s">
        <v>24</v>
      </c>
      <c r="J26" s="14">
        <v>45811</v>
      </c>
      <c r="K26" s="14">
        <v>45860</v>
      </c>
      <c r="L26" s="13" t="s">
        <v>148</v>
      </c>
      <c r="M26" s="17" t="s">
        <v>185</v>
      </c>
    </row>
    <row r="27" spans="2:13" x14ac:dyDescent="0.25">
      <c r="B27" s="55" t="s">
        <v>188</v>
      </c>
      <c r="C27" s="54" t="s">
        <v>52</v>
      </c>
      <c r="D27" s="13">
        <v>14421</v>
      </c>
      <c r="E27" s="13" t="str">
        <f>VLOOKUP(C27,'[1]ESTRUCTURA Y REQUISITOS'!$B:$I,3,0)</f>
        <v>OPTATIVO</v>
      </c>
      <c r="F27" s="13" t="s">
        <v>53</v>
      </c>
      <c r="G27" s="13" t="s">
        <v>30</v>
      </c>
      <c r="H27" s="13" t="s">
        <v>17</v>
      </c>
      <c r="I27" s="13" t="s">
        <v>31</v>
      </c>
      <c r="J27" s="14">
        <v>45812</v>
      </c>
      <c r="K27" s="14">
        <v>45861</v>
      </c>
      <c r="L27" s="13" t="s">
        <v>148</v>
      </c>
      <c r="M27" s="17" t="s">
        <v>185</v>
      </c>
    </row>
    <row r="28" spans="2:13" x14ac:dyDescent="0.25">
      <c r="B28" s="56">
        <v>40602</v>
      </c>
      <c r="C28" s="54" t="s">
        <v>165</v>
      </c>
      <c r="D28" s="13">
        <v>30870</v>
      </c>
      <c r="E28" s="13" t="s">
        <v>177</v>
      </c>
      <c r="F28" s="13" t="s">
        <v>164</v>
      </c>
      <c r="G28" s="13" t="s">
        <v>154</v>
      </c>
      <c r="H28" s="13" t="s">
        <v>17</v>
      </c>
      <c r="I28" s="13" t="s">
        <v>35</v>
      </c>
      <c r="J28" s="14">
        <v>45813</v>
      </c>
      <c r="K28" s="14">
        <v>45862</v>
      </c>
      <c r="L28" s="13" t="s">
        <v>148</v>
      </c>
      <c r="M28" s="48"/>
    </row>
    <row r="29" spans="2:13" x14ac:dyDescent="0.25">
      <c r="B29" s="17" t="s">
        <v>188</v>
      </c>
      <c r="C29" s="13" t="s">
        <v>54</v>
      </c>
      <c r="D29" s="13">
        <v>14740</v>
      </c>
      <c r="E29" s="13" t="str">
        <f>VLOOKUP(C29,'[1]ESTRUCTURA Y REQUISITOS'!$B:$I,3,0)</f>
        <v>OPTATIVO</v>
      </c>
      <c r="F29" s="13" t="s">
        <v>55</v>
      </c>
      <c r="G29" s="13" t="s">
        <v>56</v>
      </c>
      <c r="H29" s="13" t="s">
        <v>17</v>
      </c>
      <c r="I29" s="13" t="s">
        <v>35</v>
      </c>
      <c r="J29" s="14">
        <v>45813</v>
      </c>
      <c r="K29" s="14">
        <v>45862</v>
      </c>
      <c r="L29" s="13" t="s">
        <v>148</v>
      </c>
      <c r="M29" s="17" t="s">
        <v>185</v>
      </c>
    </row>
    <row r="30" spans="2:13" x14ac:dyDescent="0.25">
      <c r="M30" s="42"/>
    </row>
    <row r="31" spans="2:13" x14ac:dyDescent="0.25">
      <c r="C31" s="2" t="s">
        <v>57</v>
      </c>
      <c r="D31" s="3"/>
      <c r="E31" s="3"/>
      <c r="F31" s="2"/>
      <c r="G31" s="2"/>
      <c r="H31" s="2"/>
      <c r="I31" s="2"/>
      <c r="J31" s="3"/>
      <c r="K31" s="3"/>
    </row>
    <row r="32" spans="2:13" x14ac:dyDescent="0.25">
      <c r="C32" s="3"/>
      <c r="D32" s="3"/>
      <c r="E32" s="3"/>
      <c r="F32" s="3"/>
      <c r="G32" s="3"/>
      <c r="H32" s="3"/>
      <c r="I32" s="3"/>
      <c r="J32" s="3"/>
      <c r="K32" s="3"/>
    </row>
    <row r="33" spans="1:13" ht="15.75" thickBot="1" x14ac:dyDescent="0.3">
      <c r="C33" s="19" t="s">
        <v>3</v>
      </c>
      <c r="D33" s="3"/>
      <c r="E33" s="3"/>
      <c r="F33" s="8">
        <v>45880</v>
      </c>
      <c r="G33" s="3"/>
      <c r="H33" s="3"/>
      <c r="I33" s="3"/>
      <c r="J33" s="3"/>
      <c r="K33" s="3"/>
    </row>
    <row r="34" spans="1:13" x14ac:dyDescent="0.25">
      <c r="C34" s="19" t="s">
        <v>4</v>
      </c>
      <c r="D34" s="5" t="s">
        <v>58</v>
      </c>
      <c r="E34" s="5"/>
      <c r="F34" s="8" t="s">
        <v>193</v>
      </c>
      <c r="G34" s="51" t="s">
        <v>59</v>
      </c>
      <c r="H34" s="52"/>
      <c r="J34" s="3"/>
      <c r="K34" s="3"/>
    </row>
    <row r="35" spans="1:13" ht="26.25" x14ac:dyDescent="0.25">
      <c r="B35" s="27" t="s">
        <v>187</v>
      </c>
      <c r="C35" s="37" t="s">
        <v>6</v>
      </c>
      <c r="D35" s="37" t="s">
        <v>5</v>
      </c>
      <c r="E35" s="27" t="s">
        <v>176</v>
      </c>
      <c r="F35" s="37" t="s">
        <v>7</v>
      </c>
      <c r="G35" s="37" t="s">
        <v>8</v>
      </c>
      <c r="H35" s="37" t="s">
        <v>9</v>
      </c>
      <c r="I35" s="37" t="s">
        <v>10</v>
      </c>
      <c r="J35" s="38" t="s">
        <v>11</v>
      </c>
      <c r="K35" s="38" t="s">
        <v>12</v>
      </c>
      <c r="L35" s="28" t="s">
        <v>13</v>
      </c>
      <c r="M35" s="28" t="s">
        <v>186</v>
      </c>
    </row>
    <row r="36" spans="1:13" x14ac:dyDescent="0.25">
      <c r="B36" s="55" t="s">
        <v>188</v>
      </c>
      <c r="C36" s="54" t="s">
        <v>60</v>
      </c>
      <c r="D36" s="54">
        <v>11159</v>
      </c>
      <c r="E36" s="13" t="str">
        <f>VLOOKUP(C36,'[1]ESTRUCTURA Y REQUISITOS'!$B:$I,3,0)</f>
        <v>MINIMO</v>
      </c>
      <c r="F36" s="13" t="s">
        <v>61</v>
      </c>
      <c r="G36" s="13" t="s">
        <v>62</v>
      </c>
      <c r="H36" s="13" t="s">
        <v>17</v>
      </c>
      <c r="I36" s="13" t="s">
        <v>18</v>
      </c>
      <c r="J36" s="14">
        <v>45515</v>
      </c>
      <c r="K36" s="14">
        <v>45571</v>
      </c>
      <c r="L36" s="13" t="s">
        <v>148</v>
      </c>
      <c r="M36" s="17"/>
    </row>
    <row r="37" spans="1:13" x14ac:dyDescent="0.25">
      <c r="B37" s="55" t="s">
        <v>188</v>
      </c>
      <c r="C37" s="54" t="s">
        <v>63</v>
      </c>
      <c r="D37" s="54">
        <v>14145</v>
      </c>
      <c r="E37" s="13" t="str">
        <f>VLOOKUP(C37,'[1]ESTRUCTURA Y REQUISITOS'!$B:$I,3,0)</f>
        <v>MINIMO</v>
      </c>
      <c r="F37" s="13" t="s">
        <v>64</v>
      </c>
      <c r="G37" s="13" t="s">
        <v>65</v>
      </c>
      <c r="H37" s="13" t="s">
        <v>17</v>
      </c>
      <c r="I37" s="13" t="s">
        <v>24</v>
      </c>
      <c r="J37" s="14">
        <v>45516</v>
      </c>
      <c r="K37" s="14">
        <v>45572</v>
      </c>
      <c r="L37" s="13" t="s">
        <v>148</v>
      </c>
      <c r="M37" s="17"/>
    </row>
    <row r="38" spans="1:13" x14ac:dyDescent="0.25">
      <c r="B38" s="55" t="s">
        <v>188</v>
      </c>
      <c r="C38" s="54" t="s">
        <v>66</v>
      </c>
      <c r="D38" s="54">
        <v>14133</v>
      </c>
      <c r="E38" s="13" t="str">
        <f>VLOOKUP(C38,'[1]ESTRUCTURA Y REQUISITOS'!$B:$I,3,0)</f>
        <v>MINIMO</v>
      </c>
      <c r="F38" s="13" t="s">
        <v>67</v>
      </c>
      <c r="G38" s="13" t="s">
        <v>68</v>
      </c>
      <c r="H38" s="13" t="s">
        <v>17</v>
      </c>
      <c r="I38" s="13" t="s">
        <v>31</v>
      </c>
      <c r="J38" s="14">
        <v>45517</v>
      </c>
      <c r="K38" s="14">
        <v>45573</v>
      </c>
      <c r="L38" s="13" t="s">
        <v>148</v>
      </c>
      <c r="M38" s="17"/>
    </row>
    <row r="39" spans="1:13" x14ac:dyDescent="0.25">
      <c r="B39" s="55" t="s">
        <v>188</v>
      </c>
      <c r="C39" s="54" t="s">
        <v>69</v>
      </c>
      <c r="D39" s="54">
        <v>14141</v>
      </c>
      <c r="E39" s="13" t="str">
        <f>VLOOKUP(C39,'[1]ESTRUCTURA Y REQUISITOS'!$B:$I,3,0)</f>
        <v>OPTATIVO</v>
      </c>
      <c r="F39" s="13" t="s">
        <v>70</v>
      </c>
      <c r="G39" s="13" t="s">
        <v>71</v>
      </c>
      <c r="H39" s="13" t="s">
        <v>17</v>
      </c>
      <c r="I39" s="13" t="s">
        <v>35</v>
      </c>
      <c r="J39" s="14">
        <v>45518</v>
      </c>
      <c r="K39" s="14">
        <v>45574</v>
      </c>
      <c r="L39" s="13" t="s">
        <v>148</v>
      </c>
      <c r="M39" s="17"/>
    </row>
    <row r="40" spans="1:13" x14ac:dyDescent="0.25">
      <c r="B40" s="55" t="s">
        <v>188</v>
      </c>
      <c r="C40" s="54" t="s">
        <v>74</v>
      </c>
      <c r="D40" s="54">
        <v>11187</v>
      </c>
      <c r="E40" s="13" t="str">
        <f>VLOOKUP(C40,'[1]ESTRUCTURA Y REQUISITOS'!$B:$I,3,0)</f>
        <v>OPTATIVO</v>
      </c>
      <c r="F40" s="13" t="s">
        <v>75</v>
      </c>
      <c r="G40" s="13" t="s">
        <v>76</v>
      </c>
      <c r="H40" s="13" t="s">
        <v>17</v>
      </c>
      <c r="I40" s="13" t="s">
        <v>39</v>
      </c>
      <c r="J40" s="14">
        <v>45519</v>
      </c>
      <c r="K40" s="14">
        <v>45575</v>
      </c>
      <c r="L40" s="13" t="s">
        <v>148</v>
      </c>
      <c r="M40" s="17"/>
    </row>
    <row r="41" spans="1:13" x14ac:dyDescent="0.25">
      <c r="B41" s="17">
        <v>40602</v>
      </c>
      <c r="C41" s="43" t="s">
        <v>167</v>
      </c>
      <c r="D41" s="43"/>
      <c r="E41" s="43" t="s">
        <v>190</v>
      </c>
      <c r="F41" s="43" t="s">
        <v>166</v>
      </c>
      <c r="G41" s="43" t="s">
        <v>154</v>
      </c>
      <c r="H41" s="43" t="s">
        <v>17</v>
      </c>
      <c r="I41" s="43" t="s">
        <v>197</v>
      </c>
      <c r="J41" s="44"/>
      <c r="K41" s="44"/>
      <c r="L41" s="12" t="s">
        <v>148</v>
      </c>
      <c r="M41" s="17"/>
    </row>
    <row r="42" spans="1:13" x14ac:dyDescent="0.25">
      <c r="B42" s="10"/>
      <c r="C42" s="9"/>
      <c r="D42" s="9"/>
      <c r="E42" s="9"/>
      <c r="F42" s="40"/>
      <c r="G42" s="9"/>
      <c r="H42" s="9"/>
      <c r="I42" s="41"/>
      <c r="J42" s="41"/>
      <c r="K42" s="41"/>
      <c r="L42" s="41"/>
    </row>
    <row r="43" spans="1:13" x14ac:dyDescent="0.25">
      <c r="A43" t="s">
        <v>191</v>
      </c>
      <c r="C43" s="2" t="s">
        <v>77</v>
      </c>
      <c r="D43" s="3"/>
      <c r="E43" s="3"/>
      <c r="F43" s="3"/>
      <c r="G43" s="3"/>
      <c r="H43" s="3"/>
      <c r="I43" s="3"/>
      <c r="J43" s="3"/>
      <c r="K43" s="3"/>
    </row>
    <row r="44" spans="1:13" ht="15.75" thickBot="1" x14ac:dyDescent="0.3">
      <c r="C44" s="20" t="s">
        <v>3</v>
      </c>
      <c r="D44" s="3"/>
      <c r="E44" s="3"/>
      <c r="F44" s="8" t="s">
        <v>210</v>
      </c>
      <c r="G44" s="3"/>
      <c r="H44" s="3"/>
      <c r="I44" s="3"/>
      <c r="J44" s="3"/>
      <c r="K44" s="3"/>
    </row>
    <row r="45" spans="1:13" x14ac:dyDescent="0.25">
      <c r="C45" s="20" t="s">
        <v>78</v>
      </c>
      <c r="D45" s="5" t="s">
        <v>58</v>
      </c>
      <c r="E45" s="5"/>
      <c r="F45" s="8" t="s">
        <v>194</v>
      </c>
      <c r="G45" s="51" t="s">
        <v>79</v>
      </c>
      <c r="H45" s="52"/>
      <c r="I45" s="10"/>
      <c r="J45" s="3"/>
      <c r="K45" s="11"/>
    </row>
    <row r="46" spans="1:13" ht="26.25" x14ac:dyDescent="0.25">
      <c r="B46" s="27" t="s">
        <v>187</v>
      </c>
      <c r="C46" s="37" t="s">
        <v>6</v>
      </c>
      <c r="D46" s="37" t="s">
        <v>5</v>
      </c>
      <c r="E46" s="27" t="s">
        <v>176</v>
      </c>
      <c r="F46" s="37" t="s">
        <v>7</v>
      </c>
      <c r="G46" s="37" t="s">
        <v>8</v>
      </c>
      <c r="H46" s="37" t="s">
        <v>9</v>
      </c>
      <c r="I46" s="37" t="s">
        <v>80</v>
      </c>
      <c r="J46" s="38" t="s">
        <v>11</v>
      </c>
      <c r="K46" s="38" t="s">
        <v>12</v>
      </c>
      <c r="L46" s="28" t="s">
        <v>13</v>
      </c>
      <c r="M46" s="28" t="s">
        <v>186</v>
      </c>
    </row>
    <row r="47" spans="1:13" x14ac:dyDescent="0.25">
      <c r="B47" s="17" t="s">
        <v>188</v>
      </c>
      <c r="C47" s="13" t="s">
        <v>81</v>
      </c>
      <c r="D47" s="13">
        <v>14136</v>
      </c>
      <c r="E47" s="13" t="str">
        <f>VLOOKUP(C47,'[1]ESTRUCTURA Y REQUISITOS'!$B:$I,3,0)</f>
        <v>OPTATIVO</v>
      </c>
      <c r="F47" s="13" t="s">
        <v>82</v>
      </c>
      <c r="G47" s="13" t="s">
        <v>83</v>
      </c>
      <c r="H47" s="13" t="s">
        <v>17</v>
      </c>
      <c r="I47" s="13" t="s">
        <v>18</v>
      </c>
      <c r="J47" s="44">
        <v>45578</v>
      </c>
      <c r="K47" s="44">
        <v>45627</v>
      </c>
      <c r="L47" s="13" t="s">
        <v>148</v>
      </c>
      <c r="M47" s="17"/>
    </row>
    <row r="48" spans="1:13" x14ac:dyDescent="0.25">
      <c r="B48" s="17" t="s">
        <v>188</v>
      </c>
      <c r="C48" s="13" t="s">
        <v>84</v>
      </c>
      <c r="D48" s="13">
        <v>23148</v>
      </c>
      <c r="E48" s="13" t="str">
        <f>VLOOKUP(C48,'[1]ESTRUCTURA Y REQUISITOS'!$B:$I,3,0)</f>
        <v>OPTATIVO</v>
      </c>
      <c r="F48" s="13" t="s">
        <v>85</v>
      </c>
      <c r="G48" s="13" t="s">
        <v>86</v>
      </c>
      <c r="H48" s="13" t="s">
        <v>17</v>
      </c>
      <c r="I48" s="13" t="s">
        <v>35</v>
      </c>
      <c r="J48" s="44">
        <v>45579</v>
      </c>
      <c r="K48" s="44">
        <v>45628</v>
      </c>
      <c r="L48" s="13" t="s">
        <v>148</v>
      </c>
      <c r="M48" s="17"/>
    </row>
    <row r="49" spans="2:13" x14ac:dyDescent="0.25">
      <c r="B49" s="17" t="s">
        <v>188</v>
      </c>
      <c r="C49" s="13" t="s">
        <v>87</v>
      </c>
      <c r="D49" s="13">
        <v>11167</v>
      </c>
      <c r="E49" s="13" t="str">
        <f>VLOOKUP(C49,'[1]ESTRUCTURA Y REQUISITOS'!$B:$I,3,0)</f>
        <v>OPTATIVO</v>
      </c>
      <c r="F49" s="13" t="s">
        <v>88</v>
      </c>
      <c r="G49" s="13" t="s">
        <v>65</v>
      </c>
      <c r="H49" s="13" t="s">
        <v>17</v>
      </c>
      <c r="I49" s="13" t="s">
        <v>24</v>
      </c>
      <c r="J49" s="44">
        <v>45580</v>
      </c>
      <c r="K49" s="44">
        <v>45629</v>
      </c>
      <c r="L49" s="13" t="s">
        <v>148</v>
      </c>
      <c r="M49" s="17"/>
    </row>
    <row r="50" spans="2:13" x14ac:dyDescent="0.25">
      <c r="B50" s="55" t="s">
        <v>188</v>
      </c>
      <c r="C50" s="54" t="s">
        <v>89</v>
      </c>
      <c r="D50" s="54">
        <v>14148</v>
      </c>
      <c r="E50" s="54" t="str">
        <f>VLOOKUP(C50,'[1]ESTRUCTURA Y REQUISITOS'!$B:$I,3,0)</f>
        <v>OPTATIVO</v>
      </c>
      <c r="F50" s="54" t="s">
        <v>90</v>
      </c>
      <c r="G50" s="54" t="s">
        <v>201</v>
      </c>
      <c r="H50" s="54" t="s">
        <v>17</v>
      </c>
      <c r="I50" s="54" t="s">
        <v>31</v>
      </c>
      <c r="J50" s="57">
        <v>45580</v>
      </c>
      <c r="K50" s="57">
        <v>45629</v>
      </c>
      <c r="L50" s="54" t="s">
        <v>148</v>
      </c>
      <c r="M50" s="17"/>
    </row>
    <row r="51" spans="2:13" x14ac:dyDescent="0.25">
      <c r="B51" s="17" t="s">
        <v>188</v>
      </c>
      <c r="C51" s="13" t="s">
        <v>91</v>
      </c>
      <c r="D51" s="13">
        <v>14131</v>
      </c>
      <c r="E51" s="13" t="str">
        <f>VLOOKUP(C51,'[1]ESTRUCTURA Y REQUISITOS'!$B:$I,3,0)</f>
        <v>MINIMO</v>
      </c>
      <c r="F51" s="13" t="s">
        <v>92</v>
      </c>
      <c r="G51" s="13" t="s">
        <v>48</v>
      </c>
      <c r="H51" s="13" t="s">
        <v>17</v>
      </c>
      <c r="I51" s="13" t="s">
        <v>31</v>
      </c>
      <c r="J51" s="44">
        <v>45581</v>
      </c>
      <c r="K51" s="44">
        <v>45630</v>
      </c>
      <c r="L51" s="13" t="s">
        <v>148</v>
      </c>
      <c r="M51" s="17"/>
    </row>
    <row r="52" spans="2:13" x14ac:dyDescent="0.25">
      <c r="B52" s="17" t="s">
        <v>188</v>
      </c>
      <c r="C52" s="13" t="s">
        <v>93</v>
      </c>
      <c r="D52" s="13">
        <v>14144</v>
      </c>
      <c r="E52" s="13" t="str">
        <f>VLOOKUP(C52,'[1]ESTRUCTURA Y REQUISITOS'!$B:$I,3,0)</f>
        <v>OPTATIVO</v>
      </c>
      <c r="F52" s="13" t="s">
        <v>94</v>
      </c>
      <c r="G52" s="13" t="s">
        <v>71</v>
      </c>
      <c r="H52" s="13" t="s">
        <v>17</v>
      </c>
      <c r="I52" s="13" t="s">
        <v>35</v>
      </c>
      <c r="J52" s="44">
        <v>45581</v>
      </c>
      <c r="K52" s="44">
        <v>45630</v>
      </c>
      <c r="L52" s="13" t="s">
        <v>148</v>
      </c>
      <c r="M52" s="17"/>
    </row>
    <row r="53" spans="2:13" x14ac:dyDescent="0.25">
      <c r="B53" s="17" t="s">
        <v>188</v>
      </c>
      <c r="C53" s="13" t="s">
        <v>95</v>
      </c>
      <c r="D53" s="13">
        <v>11149</v>
      </c>
      <c r="E53" s="13" t="str">
        <f>VLOOKUP(C53,'[1]ESTRUCTURA Y REQUISITOS'!$B:$I,3,0)</f>
        <v>OPTATIVO</v>
      </c>
      <c r="F53" s="13" t="s">
        <v>96</v>
      </c>
      <c r="G53" s="13" t="s">
        <v>76</v>
      </c>
      <c r="H53" s="13" t="s">
        <v>17</v>
      </c>
      <c r="I53" s="13" t="s">
        <v>39</v>
      </c>
      <c r="J53" s="44">
        <v>45582</v>
      </c>
      <c r="K53" s="44">
        <v>45631</v>
      </c>
      <c r="L53" s="13" t="s">
        <v>148</v>
      </c>
      <c r="M53" s="17"/>
    </row>
    <row r="54" spans="2:13" x14ac:dyDescent="0.25">
      <c r="B54" s="17" t="s">
        <v>188</v>
      </c>
      <c r="C54" s="13" t="s">
        <v>170</v>
      </c>
      <c r="D54" s="13">
        <v>15133</v>
      </c>
      <c r="E54" s="13" t="s">
        <v>178</v>
      </c>
      <c r="F54" s="13" t="s">
        <v>72</v>
      </c>
      <c r="G54" s="13" t="s">
        <v>73</v>
      </c>
      <c r="H54" s="13" t="s">
        <v>17</v>
      </c>
      <c r="I54" s="13" t="s">
        <v>39</v>
      </c>
      <c r="J54" s="44">
        <v>45582</v>
      </c>
      <c r="K54" s="44">
        <v>45631</v>
      </c>
      <c r="L54" s="13" t="s">
        <v>148</v>
      </c>
      <c r="M54" s="17"/>
    </row>
    <row r="55" spans="2:13" x14ac:dyDescent="0.25">
      <c r="B55" s="17">
        <v>40602</v>
      </c>
      <c r="C55" s="43" t="s">
        <v>168</v>
      </c>
      <c r="D55" s="43"/>
      <c r="E55" s="43" t="s">
        <v>177</v>
      </c>
      <c r="F55" s="43" t="s">
        <v>169</v>
      </c>
      <c r="G55" s="43" t="s">
        <v>154</v>
      </c>
      <c r="H55" s="43" t="s">
        <v>17</v>
      </c>
      <c r="I55" s="43" t="s">
        <v>197</v>
      </c>
      <c r="J55" s="14"/>
      <c r="K55" s="14"/>
      <c r="L55" s="12"/>
      <c r="M55" s="17"/>
    </row>
    <row r="56" spans="2:13" x14ac:dyDescent="0.25">
      <c r="B56" s="17">
        <v>40602</v>
      </c>
      <c r="C56" s="43" t="s">
        <v>165</v>
      </c>
      <c r="D56" s="43">
        <v>30870</v>
      </c>
      <c r="E56" s="43" t="s">
        <v>177</v>
      </c>
      <c r="F56" s="43" t="s">
        <v>164</v>
      </c>
      <c r="G56" s="43" t="s">
        <v>154</v>
      </c>
      <c r="H56" s="43" t="s">
        <v>17</v>
      </c>
      <c r="I56" s="43" t="s">
        <v>197</v>
      </c>
      <c r="J56" s="14"/>
      <c r="K56" s="14"/>
      <c r="L56" s="12"/>
      <c r="M56" s="17"/>
    </row>
    <row r="57" spans="2:13" x14ac:dyDescent="0.25">
      <c r="C57" s="2" t="s">
        <v>97</v>
      </c>
      <c r="D57" s="3"/>
      <c r="E57" s="3"/>
      <c r="F57" s="3"/>
      <c r="G57" s="3"/>
      <c r="H57" s="3"/>
      <c r="I57" s="3"/>
      <c r="J57" s="3"/>
      <c r="K57" s="3"/>
    </row>
    <row r="58" spans="2:13" ht="15.75" thickBot="1" x14ac:dyDescent="0.3">
      <c r="C58" s="20" t="s">
        <v>3</v>
      </c>
      <c r="D58" s="3"/>
      <c r="E58" s="3"/>
      <c r="F58" s="8">
        <v>45999</v>
      </c>
      <c r="G58" s="3"/>
      <c r="H58" s="3"/>
      <c r="I58" s="3"/>
      <c r="J58" s="3"/>
      <c r="K58" s="3"/>
    </row>
    <row r="59" spans="2:13" x14ac:dyDescent="0.25">
      <c r="C59" s="20" t="s">
        <v>78</v>
      </c>
      <c r="D59" s="5" t="s">
        <v>58</v>
      </c>
      <c r="E59" s="5"/>
      <c r="F59" s="8">
        <v>45687</v>
      </c>
      <c r="G59" s="51" t="s">
        <v>98</v>
      </c>
      <c r="H59" s="52"/>
      <c r="I59" s="9"/>
      <c r="J59" s="3"/>
      <c r="K59" s="11"/>
    </row>
    <row r="60" spans="2:13" ht="26.25" x14ac:dyDescent="0.25">
      <c r="B60" s="27" t="s">
        <v>187</v>
      </c>
      <c r="C60" s="37" t="s">
        <v>6</v>
      </c>
      <c r="D60" s="37" t="s">
        <v>5</v>
      </c>
      <c r="E60" s="27" t="s">
        <v>176</v>
      </c>
      <c r="F60" s="37" t="s">
        <v>7</v>
      </c>
      <c r="G60" s="37" t="s">
        <v>8</v>
      </c>
      <c r="H60" s="37" t="s">
        <v>9</v>
      </c>
      <c r="I60" s="37" t="s">
        <v>80</v>
      </c>
      <c r="J60" s="38" t="s">
        <v>11</v>
      </c>
      <c r="K60" s="38" t="s">
        <v>12</v>
      </c>
      <c r="L60" s="28" t="s">
        <v>13</v>
      </c>
      <c r="M60" s="28" t="s">
        <v>186</v>
      </c>
    </row>
    <row r="61" spans="2:13" x14ac:dyDescent="0.25">
      <c r="B61" s="17" t="s">
        <v>188</v>
      </c>
      <c r="C61" s="13" t="s">
        <v>99</v>
      </c>
      <c r="D61" s="39">
        <v>17145</v>
      </c>
      <c r="E61" s="13" t="str">
        <f>VLOOKUP(C61,'[1]ESTRUCTURA Y REQUISITOS'!$B:$I,3,0)</f>
        <v>OPTATIVO</v>
      </c>
      <c r="F61" s="13" t="s">
        <v>100</v>
      </c>
      <c r="G61" s="13" t="s">
        <v>101</v>
      </c>
      <c r="H61" s="13" t="s">
        <v>17</v>
      </c>
      <c r="I61" s="13" t="s">
        <v>18</v>
      </c>
      <c r="J61" s="14">
        <v>45999</v>
      </c>
      <c r="K61" s="14">
        <v>46048</v>
      </c>
      <c r="L61" s="13" t="s">
        <v>148</v>
      </c>
      <c r="M61" s="17"/>
    </row>
    <row r="62" spans="2:13" x14ac:dyDescent="0.25">
      <c r="B62" s="17" t="s">
        <v>188</v>
      </c>
      <c r="C62" s="13" t="s">
        <v>102</v>
      </c>
      <c r="D62" s="39">
        <v>19672</v>
      </c>
      <c r="E62" s="13" t="str">
        <f>VLOOKUP(C62,'[1]ESTRUCTURA Y REQUISITOS'!$B:$I,3,0)</f>
        <v>OPTATIVO</v>
      </c>
      <c r="F62" s="13" t="s">
        <v>103</v>
      </c>
      <c r="G62" s="13" t="s">
        <v>65</v>
      </c>
      <c r="H62" s="13" t="s">
        <v>17</v>
      </c>
      <c r="I62" s="13" t="s">
        <v>24</v>
      </c>
      <c r="J62" s="14">
        <v>46000</v>
      </c>
      <c r="K62" s="14">
        <v>46049</v>
      </c>
      <c r="L62" s="13" t="s">
        <v>148</v>
      </c>
      <c r="M62" s="17"/>
    </row>
    <row r="63" spans="2:13" x14ac:dyDescent="0.25">
      <c r="B63" s="17" t="s">
        <v>188</v>
      </c>
      <c r="C63" s="13" t="s">
        <v>104</v>
      </c>
      <c r="D63" s="39">
        <v>14138</v>
      </c>
      <c r="E63" s="13" t="str">
        <f>VLOOKUP(C63,'[1]ESTRUCTURA Y REQUISITOS'!$B:$I,3,0)</f>
        <v>OPTATIVO</v>
      </c>
      <c r="F63" s="13" t="s">
        <v>105</v>
      </c>
      <c r="G63" s="13" t="s">
        <v>71</v>
      </c>
      <c r="H63" s="13" t="s">
        <v>17</v>
      </c>
      <c r="I63" s="13" t="s">
        <v>35</v>
      </c>
      <c r="J63" s="14">
        <v>46002</v>
      </c>
      <c r="K63" s="14">
        <v>46051</v>
      </c>
      <c r="L63" s="13" t="s">
        <v>148</v>
      </c>
      <c r="M63" s="17"/>
    </row>
    <row r="64" spans="2:13" x14ac:dyDescent="0.25">
      <c r="B64" s="17" t="s">
        <v>188</v>
      </c>
      <c r="C64" s="13" t="s">
        <v>106</v>
      </c>
      <c r="D64" s="39">
        <v>19674</v>
      </c>
      <c r="E64" s="13" t="str">
        <f>VLOOKUP(C64,'[1]ESTRUCTURA Y REQUISITOS'!$B:$I,3,0)</f>
        <v>OPTATIVO</v>
      </c>
      <c r="F64" s="13" t="s">
        <v>107</v>
      </c>
      <c r="G64" s="13" t="s">
        <v>76</v>
      </c>
      <c r="H64" s="13" t="s">
        <v>17</v>
      </c>
      <c r="I64" s="13" t="s">
        <v>39</v>
      </c>
      <c r="J64" s="14">
        <v>46003</v>
      </c>
      <c r="K64" s="14">
        <v>46052</v>
      </c>
      <c r="L64" s="13" t="s">
        <v>148</v>
      </c>
      <c r="M64" s="17"/>
    </row>
    <row r="65" spans="2:13" x14ac:dyDescent="0.25">
      <c r="B65" s="17">
        <v>40602</v>
      </c>
      <c r="C65" s="43" t="s">
        <v>168</v>
      </c>
      <c r="D65" s="43"/>
      <c r="E65" s="43" t="s">
        <v>177</v>
      </c>
      <c r="F65" s="43" t="s">
        <v>169</v>
      </c>
      <c r="G65" s="43" t="s">
        <v>154</v>
      </c>
      <c r="H65" s="43" t="s">
        <v>17</v>
      </c>
      <c r="I65" s="35" t="s">
        <v>197</v>
      </c>
      <c r="J65" s="34"/>
      <c r="K65" s="34"/>
      <c r="L65" s="13" t="s">
        <v>148</v>
      </c>
      <c r="M65" s="17"/>
    </row>
    <row r="66" spans="2:13" x14ac:dyDescent="0.25">
      <c r="B66" s="17" t="s">
        <v>188</v>
      </c>
      <c r="C66" s="43" t="s">
        <v>155</v>
      </c>
      <c r="D66" s="43"/>
      <c r="E66" s="43" t="s">
        <v>178</v>
      </c>
      <c r="F66" s="43" t="s">
        <v>156</v>
      </c>
      <c r="G66" s="43" t="s">
        <v>157</v>
      </c>
      <c r="H66" s="43" t="s">
        <v>17</v>
      </c>
      <c r="I66" s="35" t="s">
        <v>197</v>
      </c>
      <c r="J66" s="36"/>
      <c r="K66" s="36"/>
      <c r="L66" s="15" t="s">
        <v>19</v>
      </c>
      <c r="M66" s="17"/>
    </row>
    <row r="67" spans="2:13" x14ac:dyDescent="0.25">
      <c r="B67" s="17">
        <v>40602</v>
      </c>
      <c r="C67" s="43" t="s">
        <v>167</v>
      </c>
      <c r="D67" s="43"/>
      <c r="E67" s="43" t="s">
        <v>190</v>
      </c>
      <c r="F67" s="43" t="s">
        <v>166</v>
      </c>
      <c r="G67" s="43" t="s">
        <v>154</v>
      </c>
      <c r="H67" s="43" t="s">
        <v>17</v>
      </c>
      <c r="I67" s="35" t="s">
        <v>197</v>
      </c>
      <c r="J67" s="36"/>
      <c r="K67" s="36"/>
      <c r="L67" s="15" t="s">
        <v>148</v>
      </c>
      <c r="M67" s="17"/>
    </row>
    <row r="68" spans="2:13" x14ac:dyDescent="0.25">
      <c r="B68" s="17">
        <v>40602</v>
      </c>
      <c r="C68" s="12"/>
      <c r="D68" s="12"/>
      <c r="E68" s="43" t="s">
        <v>178</v>
      </c>
      <c r="F68" s="43" t="s">
        <v>200</v>
      </c>
      <c r="G68" s="13" t="s">
        <v>34</v>
      </c>
      <c r="H68" s="43" t="s">
        <v>17</v>
      </c>
      <c r="I68" s="35" t="s">
        <v>197</v>
      </c>
      <c r="J68" s="12"/>
      <c r="K68" s="12"/>
      <c r="L68" s="13" t="s">
        <v>148</v>
      </c>
      <c r="M68" s="17"/>
    </row>
  </sheetData>
  <mergeCells count="5">
    <mergeCell ref="G9:H9"/>
    <mergeCell ref="G21:H21"/>
    <mergeCell ref="G34:H34"/>
    <mergeCell ref="G45:H45"/>
    <mergeCell ref="G59:H59"/>
  </mergeCells>
  <pageMargins left="0.7" right="0.7" top="0.75" bottom="0.75" header="0.3" footer="0.3"/>
  <pageSetup scale="4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02110-615F-4ECF-8AF7-08AB645CBD6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05952-D7C2-431D-9AD2-716EE6B58279}">
  <dimension ref="A1:I10"/>
  <sheetViews>
    <sheetView workbookViewId="0">
      <selection activeCell="L10" sqref="L10"/>
    </sheetView>
  </sheetViews>
  <sheetFormatPr baseColWidth="10" defaultRowHeight="15" x14ac:dyDescent="0.25"/>
  <cols>
    <col min="5" max="5" width="24.140625" bestFit="1" customWidth="1"/>
    <col min="6" max="6" width="27.85546875" bestFit="1" customWidth="1"/>
    <col min="8" max="8" width="18.140625" customWidth="1"/>
    <col min="9" max="9" width="5.5703125" bestFit="1" customWidth="1"/>
  </cols>
  <sheetData>
    <row r="1" spans="1:9" ht="24" x14ac:dyDescent="0.25">
      <c r="A1" s="27" t="s">
        <v>187</v>
      </c>
      <c r="B1" s="27" t="s">
        <v>6</v>
      </c>
      <c r="C1" s="27" t="s">
        <v>5</v>
      </c>
      <c r="D1" s="27" t="s">
        <v>176</v>
      </c>
      <c r="E1" s="21" t="s">
        <v>7</v>
      </c>
      <c r="F1" s="27" t="s">
        <v>8</v>
      </c>
      <c r="G1" s="27" t="s">
        <v>198</v>
      </c>
      <c r="H1" s="27" t="s">
        <v>199</v>
      </c>
      <c r="I1" s="27">
        <v>2024</v>
      </c>
    </row>
    <row r="2" spans="1:9" x14ac:dyDescent="0.25">
      <c r="A2" s="17" t="s">
        <v>188</v>
      </c>
      <c r="B2" s="13" t="s">
        <v>28</v>
      </c>
      <c r="C2" s="13">
        <v>14729</v>
      </c>
      <c r="D2" s="13" t="str">
        <f>VLOOKUP(B2,'[1]ESTRUCTURA Y REQUISITOS'!$B:$I,3,0)</f>
        <v>MINIMO</v>
      </c>
      <c r="E2" s="13" t="s">
        <v>29</v>
      </c>
      <c r="F2" s="13" t="s">
        <v>30</v>
      </c>
      <c r="G2" s="17">
        <v>1</v>
      </c>
      <c r="H2" s="17"/>
      <c r="I2" s="17"/>
    </row>
    <row r="3" spans="1:9" x14ac:dyDescent="0.25">
      <c r="A3" s="17" t="s">
        <v>188</v>
      </c>
      <c r="B3" s="13" t="s">
        <v>32</v>
      </c>
      <c r="C3" s="13">
        <v>14746</v>
      </c>
      <c r="D3" s="13" t="str">
        <f>VLOOKUP(B3,'[1]ESTRUCTURA Y REQUISITOS'!$B:$I,3,0)</f>
        <v>MINIMO</v>
      </c>
      <c r="E3" s="13" t="s">
        <v>33</v>
      </c>
      <c r="F3" s="13" t="s">
        <v>34</v>
      </c>
      <c r="G3" s="17">
        <v>1</v>
      </c>
      <c r="H3" s="17"/>
      <c r="I3" s="17"/>
    </row>
    <row r="4" spans="1:9" x14ac:dyDescent="0.25">
      <c r="A4" s="17" t="s">
        <v>188</v>
      </c>
      <c r="B4" s="13" t="s">
        <v>41</v>
      </c>
      <c r="C4" s="13">
        <v>14745</v>
      </c>
      <c r="D4" s="13" t="str">
        <f>VLOOKUP(B4,'[1]ESTRUCTURA Y REQUISITOS'!$B:$I,3,0)</f>
        <v>OPTATIVO</v>
      </c>
      <c r="E4" s="13" t="s">
        <v>42</v>
      </c>
      <c r="F4" s="13" t="s">
        <v>43</v>
      </c>
      <c r="G4" s="17">
        <v>2</v>
      </c>
      <c r="H4" s="17"/>
      <c r="I4" s="17"/>
    </row>
    <row r="5" spans="1:9" x14ac:dyDescent="0.25">
      <c r="A5" s="17" t="s">
        <v>188</v>
      </c>
      <c r="B5" s="13" t="s">
        <v>49</v>
      </c>
      <c r="C5" s="13">
        <v>14732</v>
      </c>
      <c r="D5" s="13" t="str">
        <f>VLOOKUP(B5,'[1]ESTRUCTURA Y REQUISITOS'!$B:$I,3,0)</f>
        <v>OPTATIVO</v>
      </c>
      <c r="E5" s="13" t="s">
        <v>50</v>
      </c>
      <c r="F5" s="13" t="s">
        <v>51</v>
      </c>
      <c r="G5" s="17">
        <v>2</v>
      </c>
      <c r="H5" s="17"/>
      <c r="I5" s="17"/>
    </row>
    <row r="6" spans="1:9" x14ac:dyDescent="0.25">
      <c r="A6" s="17" t="s">
        <v>188</v>
      </c>
      <c r="B6" s="13" t="s">
        <v>52</v>
      </c>
      <c r="C6" s="13">
        <v>14421</v>
      </c>
      <c r="D6" s="13" t="str">
        <f>VLOOKUP(B6,'[1]ESTRUCTURA Y REQUISITOS'!$B:$I,3,0)</f>
        <v>OPTATIVO</v>
      </c>
      <c r="E6" s="13" t="s">
        <v>53</v>
      </c>
      <c r="F6" s="13" t="s">
        <v>30</v>
      </c>
      <c r="G6" s="17">
        <v>2</v>
      </c>
      <c r="H6" s="17"/>
      <c r="I6" s="17"/>
    </row>
    <row r="7" spans="1:9" x14ac:dyDescent="0.25">
      <c r="A7" s="17" t="s">
        <v>188</v>
      </c>
      <c r="B7" s="13" t="s">
        <v>60</v>
      </c>
      <c r="C7" s="13">
        <v>11159</v>
      </c>
      <c r="D7" s="13" t="str">
        <f>VLOOKUP(B7,'[1]ESTRUCTURA Y REQUISITOS'!$B:$I,3,0)</f>
        <v>MINIMO</v>
      </c>
      <c r="E7" s="13" t="s">
        <v>61</v>
      </c>
      <c r="F7" s="13" t="s">
        <v>62</v>
      </c>
      <c r="G7" s="13">
        <v>3</v>
      </c>
      <c r="H7" s="17"/>
      <c r="I7" s="17"/>
    </row>
    <row r="8" spans="1:9" x14ac:dyDescent="0.25">
      <c r="A8" s="17" t="s">
        <v>188</v>
      </c>
      <c r="B8" s="13" t="s">
        <v>74</v>
      </c>
      <c r="C8" s="13">
        <v>11187</v>
      </c>
      <c r="D8" s="13" t="str">
        <f>VLOOKUP(B8,'[1]ESTRUCTURA Y REQUISITOS'!$B:$I,3,0)</f>
        <v>OPTATIVO</v>
      </c>
      <c r="E8" s="13" t="s">
        <v>75</v>
      </c>
      <c r="F8" s="13" t="s">
        <v>76</v>
      </c>
      <c r="G8" s="17">
        <v>3</v>
      </c>
      <c r="H8" s="17"/>
      <c r="I8" s="17"/>
    </row>
    <row r="9" spans="1:9" x14ac:dyDescent="0.25">
      <c r="A9" s="17" t="s">
        <v>188</v>
      </c>
      <c r="B9" s="13" t="s">
        <v>89</v>
      </c>
      <c r="C9" s="13">
        <v>14148</v>
      </c>
      <c r="D9" s="13" t="str">
        <f>VLOOKUP(B9,'[1]ESTRUCTURA Y REQUISITOS'!$B:$I,3,0)</f>
        <v>OPTATIVO</v>
      </c>
      <c r="E9" s="13" t="s">
        <v>90</v>
      </c>
      <c r="F9" s="13" t="s">
        <v>192</v>
      </c>
      <c r="G9" s="17">
        <v>4</v>
      </c>
      <c r="H9" s="17"/>
      <c r="I9" s="17"/>
    </row>
    <row r="10" spans="1:9" x14ac:dyDescent="0.25">
      <c r="A10" s="17" t="s">
        <v>188</v>
      </c>
      <c r="B10" s="13" t="s">
        <v>91</v>
      </c>
      <c r="C10" s="13">
        <v>14131</v>
      </c>
      <c r="D10" s="13" t="str">
        <f>VLOOKUP(B10,'[1]ESTRUCTURA Y REQUISITOS'!$B:$I,3,0)</f>
        <v>MINIMO</v>
      </c>
      <c r="E10" s="13" t="s">
        <v>92</v>
      </c>
      <c r="F10" s="13" t="s">
        <v>48</v>
      </c>
      <c r="G10" s="17">
        <v>4</v>
      </c>
      <c r="H10" s="17"/>
      <c r="I10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1CDCF-B9E2-41F6-937F-4178C399BBEC}">
  <dimension ref="A1:L40"/>
  <sheetViews>
    <sheetView workbookViewId="0">
      <selection activeCell="L9" sqref="L9"/>
    </sheetView>
  </sheetViews>
  <sheetFormatPr baseColWidth="10" defaultColWidth="11.42578125" defaultRowHeight="15" x14ac:dyDescent="0.25"/>
  <cols>
    <col min="1" max="2" width="11.42578125" style="10"/>
    <col min="3" max="3" width="6.7109375" style="10" bestFit="1" customWidth="1"/>
    <col min="4" max="4" width="39.140625" style="10" bestFit="1" customWidth="1"/>
    <col min="5" max="5" width="17.140625" style="10" bestFit="1" customWidth="1"/>
    <col min="6" max="6" width="16.7109375" style="10" bestFit="1" customWidth="1"/>
    <col min="7" max="7" width="12.7109375" style="10" bestFit="1" customWidth="1"/>
    <col min="8" max="11" width="11.42578125" style="10"/>
    <col min="12" max="12" width="16.7109375" style="10" bestFit="1" customWidth="1"/>
    <col min="13" max="16384" width="11.42578125" style="10"/>
  </cols>
  <sheetData>
    <row r="1" spans="1:12" x14ac:dyDescent="0.25">
      <c r="A1" s="27" t="s">
        <v>175</v>
      </c>
      <c r="B1" s="27" t="s">
        <v>6</v>
      </c>
      <c r="C1" s="27" t="s">
        <v>5</v>
      </c>
      <c r="D1" s="21" t="s">
        <v>7</v>
      </c>
      <c r="E1" s="21" t="s">
        <v>176</v>
      </c>
      <c r="F1" s="27" t="s">
        <v>8</v>
      </c>
      <c r="G1" s="27" t="s">
        <v>9</v>
      </c>
      <c r="H1" s="27" t="s">
        <v>10</v>
      </c>
      <c r="I1" s="27" t="s">
        <v>11</v>
      </c>
      <c r="J1" s="27" t="s">
        <v>12</v>
      </c>
      <c r="K1" s="28" t="s">
        <v>13</v>
      </c>
      <c r="L1" s="10" t="s">
        <v>180</v>
      </c>
    </row>
    <row r="2" spans="1:12" x14ac:dyDescent="0.25">
      <c r="A2" s="17">
        <v>1</v>
      </c>
      <c r="B2" s="13" t="s">
        <v>25</v>
      </c>
      <c r="C2" s="13">
        <v>14424</v>
      </c>
      <c r="D2" s="13" t="s">
        <v>26</v>
      </c>
      <c r="E2" s="13" t="s">
        <v>179</v>
      </c>
      <c r="F2" s="13" t="s">
        <v>27</v>
      </c>
      <c r="G2" s="13" t="s">
        <v>17</v>
      </c>
      <c r="H2" s="13" t="s">
        <v>24</v>
      </c>
      <c r="I2" s="14" t="s">
        <v>150</v>
      </c>
      <c r="J2" s="14">
        <v>45790</v>
      </c>
      <c r="K2" s="13" t="s">
        <v>148</v>
      </c>
    </row>
    <row r="3" spans="1:12" x14ac:dyDescent="0.25">
      <c r="A3" s="17">
        <v>1</v>
      </c>
      <c r="B3" s="13" t="s">
        <v>32</v>
      </c>
      <c r="C3" s="13">
        <v>14746</v>
      </c>
      <c r="D3" s="13" t="s">
        <v>33</v>
      </c>
      <c r="E3" s="13" t="s">
        <v>179</v>
      </c>
      <c r="F3" s="13" t="s">
        <v>34</v>
      </c>
      <c r="G3" s="13" t="s">
        <v>17</v>
      </c>
      <c r="H3" s="13" t="s">
        <v>35</v>
      </c>
      <c r="I3" s="14" t="s">
        <v>152</v>
      </c>
      <c r="J3" s="14">
        <v>45792</v>
      </c>
      <c r="K3" s="13" t="s">
        <v>148</v>
      </c>
    </row>
    <row r="4" spans="1:12" x14ac:dyDescent="0.25">
      <c r="A4" s="17">
        <v>1</v>
      </c>
      <c r="B4" s="13" t="s">
        <v>20</v>
      </c>
      <c r="C4" s="13">
        <v>14735</v>
      </c>
      <c r="D4" s="13" t="s">
        <v>21</v>
      </c>
      <c r="E4" s="13" t="s">
        <v>179</v>
      </c>
      <c r="F4" s="13" t="s">
        <v>22</v>
      </c>
      <c r="G4" s="13" t="s">
        <v>23</v>
      </c>
      <c r="H4" s="13" t="s">
        <v>24</v>
      </c>
      <c r="I4" s="14" t="s">
        <v>150</v>
      </c>
      <c r="J4" s="14">
        <v>45789</v>
      </c>
      <c r="K4" s="13" t="s">
        <v>148</v>
      </c>
    </row>
    <row r="5" spans="1:12" x14ac:dyDescent="0.25">
      <c r="A5" s="17">
        <v>1</v>
      </c>
      <c r="B5" s="13" t="s">
        <v>28</v>
      </c>
      <c r="C5" s="13">
        <v>14729</v>
      </c>
      <c r="D5" s="13" t="s">
        <v>29</v>
      </c>
      <c r="E5" s="13" t="s">
        <v>179</v>
      </c>
      <c r="F5" s="13" t="s">
        <v>30</v>
      </c>
      <c r="G5" s="13" t="s">
        <v>17</v>
      </c>
      <c r="H5" s="13" t="s">
        <v>31</v>
      </c>
      <c r="I5" s="14" t="s">
        <v>151</v>
      </c>
      <c r="J5" s="14">
        <v>45791</v>
      </c>
      <c r="K5" s="13" t="s">
        <v>148</v>
      </c>
    </row>
    <row r="6" spans="1:12" x14ac:dyDescent="0.25">
      <c r="A6" s="17">
        <v>1</v>
      </c>
      <c r="B6" s="13" t="s">
        <v>162</v>
      </c>
      <c r="C6" s="13">
        <v>14432</v>
      </c>
      <c r="D6" s="13" t="s">
        <v>160</v>
      </c>
      <c r="E6" s="13" t="s">
        <v>177</v>
      </c>
      <c r="F6" s="13" t="s">
        <v>71</v>
      </c>
      <c r="G6" s="13" t="s">
        <v>161</v>
      </c>
      <c r="H6" s="13"/>
      <c r="I6" s="14"/>
      <c r="J6" s="14"/>
      <c r="K6" s="13" t="s">
        <v>161</v>
      </c>
    </row>
    <row r="7" spans="1:12" x14ac:dyDescent="0.25">
      <c r="A7" s="17">
        <v>1</v>
      </c>
      <c r="B7" s="13" t="s">
        <v>36</v>
      </c>
      <c r="C7" s="13">
        <v>14429</v>
      </c>
      <c r="D7" s="13" t="s">
        <v>37</v>
      </c>
      <c r="E7" s="13" t="s">
        <v>178</v>
      </c>
      <c r="F7" s="13" t="s">
        <v>38</v>
      </c>
      <c r="G7" s="13" t="s">
        <v>17</v>
      </c>
      <c r="H7" s="13" t="s">
        <v>39</v>
      </c>
      <c r="I7" s="14" t="s">
        <v>153</v>
      </c>
      <c r="J7" s="14">
        <v>45793</v>
      </c>
      <c r="K7" s="13" t="s">
        <v>148</v>
      </c>
    </row>
    <row r="8" spans="1:12" x14ac:dyDescent="0.25">
      <c r="A8" s="17">
        <v>1</v>
      </c>
      <c r="B8" s="13" t="s">
        <v>14</v>
      </c>
      <c r="C8" s="13">
        <v>27141</v>
      </c>
      <c r="D8" s="13" t="s">
        <v>15</v>
      </c>
      <c r="E8" s="13" t="s">
        <v>178</v>
      </c>
      <c r="F8" s="13" t="s">
        <v>16</v>
      </c>
      <c r="G8" s="13" t="s">
        <v>17</v>
      </c>
      <c r="H8" s="13" t="s">
        <v>18</v>
      </c>
      <c r="I8" s="14" t="s">
        <v>149</v>
      </c>
      <c r="J8" s="14">
        <v>45788</v>
      </c>
      <c r="K8" s="13" t="s">
        <v>148</v>
      </c>
      <c r="L8" s="10" t="s">
        <v>185</v>
      </c>
    </row>
    <row r="9" spans="1:12" x14ac:dyDescent="0.25">
      <c r="A9" s="17">
        <v>2</v>
      </c>
      <c r="B9" s="13" t="s">
        <v>46</v>
      </c>
      <c r="C9" s="13">
        <v>14419</v>
      </c>
      <c r="D9" s="13" t="s">
        <v>47</v>
      </c>
      <c r="E9" s="13" t="s">
        <v>179</v>
      </c>
      <c r="F9" s="13" t="s">
        <v>48</v>
      </c>
      <c r="G9" s="13" t="s">
        <v>17</v>
      </c>
      <c r="H9" s="13" t="s">
        <v>24</v>
      </c>
      <c r="I9" s="14">
        <v>45804</v>
      </c>
      <c r="J9" s="14">
        <v>45853</v>
      </c>
      <c r="K9" s="13" t="s">
        <v>148</v>
      </c>
    </row>
    <row r="10" spans="1:12" x14ac:dyDescent="0.25">
      <c r="A10" s="17">
        <v>2</v>
      </c>
      <c r="B10" s="13" t="s">
        <v>162</v>
      </c>
      <c r="C10" s="13">
        <v>14432</v>
      </c>
      <c r="D10" s="13" t="s">
        <v>171</v>
      </c>
      <c r="E10" s="13" t="s">
        <v>177</v>
      </c>
      <c r="F10" s="13" t="s">
        <v>71</v>
      </c>
      <c r="G10" s="13" t="s">
        <v>161</v>
      </c>
      <c r="H10" s="13"/>
      <c r="I10" s="14"/>
      <c r="J10" s="14"/>
      <c r="K10" s="13" t="s">
        <v>161</v>
      </c>
    </row>
    <row r="11" spans="1:12" x14ac:dyDescent="0.25">
      <c r="A11" s="17">
        <v>2</v>
      </c>
      <c r="B11" s="13" t="s">
        <v>165</v>
      </c>
      <c r="C11" s="13"/>
      <c r="D11" s="13" t="s">
        <v>164</v>
      </c>
      <c r="E11" s="13" t="s">
        <v>177</v>
      </c>
      <c r="F11" s="13" t="s">
        <v>154</v>
      </c>
      <c r="G11" s="13" t="s">
        <v>17</v>
      </c>
      <c r="H11" s="13"/>
      <c r="I11" s="14"/>
      <c r="J11" s="14"/>
      <c r="K11" s="13" t="s">
        <v>148</v>
      </c>
    </row>
    <row r="12" spans="1:12" x14ac:dyDescent="0.25">
      <c r="A12" s="17">
        <v>2</v>
      </c>
      <c r="B12" s="13" t="s">
        <v>155</v>
      </c>
      <c r="C12" s="13"/>
      <c r="D12" s="13" t="s">
        <v>156</v>
      </c>
      <c r="E12" s="13" t="s">
        <v>178</v>
      </c>
      <c r="F12" s="13" t="s">
        <v>157</v>
      </c>
      <c r="G12" s="13" t="s">
        <v>17</v>
      </c>
      <c r="H12" s="13"/>
      <c r="I12" s="14"/>
      <c r="J12" s="14"/>
      <c r="K12" s="13" t="s">
        <v>19</v>
      </c>
    </row>
    <row r="13" spans="1:12" x14ac:dyDescent="0.25">
      <c r="A13" s="17">
        <v>2</v>
      </c>
      <c r="B13" s="13" t="s">
        <v>54</v>
      </c>
      <c r="C13" s="13">
        <v>14740</v>
      </c>
      <c r="D13" s="13" t="s">
        <v>55</v>
      </c>
      <c r="E13" s="13" t="s">
        <v>178</v>
      </c>
      <c r="F13" s="13" t="s">
        <v>71</v>
      </c>
      <c r="G13" s="13" t="s">
        <v>17</v>
      </c>
      <c r="H13" s="13" t="s">
        <v>35</v>
      </c>
      <c r="I13" s="14">
        <v>45806</v>
      </c>
      <c r="J13" s="14">
        <v>45460</v>
      </c>
      <c r="K13" s="13" t="s">
        <v>148</v>
      </c>
    </row>
    <row r="14" spans="1:12" x14ac:dyDescent="0.25">
      <c r="A14" s="17">
        <v>2</v>
      </c>
      <c r="B14" s="13" t="s">
        <v>44</v>
      </c>
      <c r="C14" s="13">
        <v>14426</v>
      </c>
      <c r="D14" s="13" t="s">
        <v>45</v>
      </c>
      <c r="E14" s="13" t="s">
        <v>178</v>
      </c>
      <c r="F14" s="13" t="s">
        <v>38</v>
      </c>
      <c r="G14" s="13" t="s">
        <v>23</v>
      </c>
      <c r="H14" s="13" t="s">
        <v>18</v>
      </c>
      <c r="I14" s="14">
        <v>45803</v>
      </c>
      <c r="J14" s="14">
        <v>45852</v>
      </c>
      <c r="K14" s="13" t="s">
        <v>148</v>
      </c>
    </row>
    <row r="15" spans="1:12" x14ac:dyDescent="0.25">
      <c r="A15" s="29">
        <v>2</v>
      </c>
      <c r="B15" s="30" t="s">
        <v>41</v>
      </c>
      <c r="C15" s="30">
        <v>14745</v>
      </c>
      <c r="D15" s="30" t="s">
        <v>42</v>
      </c>
      <c r="E15" s="30" t="s">
        <v>179</v>
      </c>
      <c r="F15" s="30" t="s">
        <v>62</v>
      </c>
      <c r="G15" s="30" t="s">
        <v>17</v>
      </c>
      <c r="H15" s="30" t="s">
        <v>18</v>
      </c>
      <c r="I15" s="31">
        <v>45803</v>
      </c>
      <c r="J15" s="31">
        <v>45852</v>
      </c>
      <c r="K15" s="30" t="s">
        <v>148</v>
      </c>
      <c r="L15" s="32" t="s">
        <v>182</v>
      </c>
    </row>
    <row r="16" spans="1:12" x14ac:dyDescent="0.25">
      <c r="A16" s="17">
        <v>2</v>
      </c>
      <c r="B16" s="13" t="s">
        <v>52</v>
      </c>
      <c r="C16" s="13">
        <v>14421</v>
      </c>
      <c r="D16" s="13" t="s">
        <v>53</v>
      </c>
      <c r="E16" s="13" t="s">
        <v>178</v>
      </c>
      <c r="F16" s="13" t="s">
        <v>30</v>
      </c>
      <c r="G16" s="13" t="s">
        <v>17</v>
      </c>
      <c r="H16" s="13" t="s">
        <v>31</v>
      </c>
      <c r="I16" s="14">
        <v>45805</v>
      </c>
      <c r="J16" s="14">
        <v>45854</v>
      </c>
      <c r="K16" s="13" t="s">
        <v>148</v>
      </c>
    </row>
    <row r="17" spans="1:12" x14ac:dyDescent="0.25">
      <c r="A17" s="17">
        <v>2</v>
      </c>
      <c r="B17" s="13" t="s">
        <v>49</v>
      </c>
      <c r="C17" s="13">
        <v>14732</v>
      </c>
      <c r="D17" s="13" t="s">
        <v>50</v>
      </c>
      <c r="E17" s="13" t="s">
        <v>178</v>
      </c>
      <c r="F17" s="13" t="s">
        <v>51</v>
      </c>
      <c r="G17" s="13" t="s">
        <v>17</v>
      </c>
      <c r="H17" s="13" t="s">
        <v>24</v>
      </c>
      <c r="I17" s="14">
        <v>45804</v>
      </c>
      <c r="J17" s="14">
        <v>45853</v>
      </c>
      <c r="K17" s="13" t="s">
        <v>148</v>
      </c>
    </row>
    <row r="18" spans="1:12" x14ac:dyDescent="0.25">
      <c r="A18" s="17">
        <v>3</v>
      </c>
      <c r="B18" s="13" t="s">
        <v>63</v>
      </c>
      <c r="C18" s="13">
        <v>14145</v>
      </c>
      <c r="D18" s="13" t="s">
        <v>64</v>
      </c>
      <c r="E18" s="13" t="s">
        <v>179</v>
      </c>
      <c r="F18" s="13" t="s">
        <v>65</v>
      </c>
      <c r="G18" s="13" t="s">
        <v>17</v>
      </c>
      <c r="H18" s="13" t="s">
        <v>24</v>
      </c>
      <c r="I18" s="14">
        <v>45881</v>
      </c>
      <c r="J18" s="14">
        <v>45937</v>
      </c>
      <c r="K18" s="13" t="s">
        <v>148</v>
      </c>
      <c r="L18" s="10" t="s">
        <v>185</v>
      </c>
    </row>
    <row r="19" spans="1:12" x14ac:dyDescent="0.25">
      <c r="A19" s="17">
        <v>3</v>
      </c>
      <c r="B19" s="13" t="s">
        <v>60</v>
      </c>
      <c r="C19" s="13">
        <v>11159</v>
      </c>
      <c r="D19" s="13" t="s">
        <v>61</v>
      </c>
      <c r="E19" s="13" t="s">
        <v>179</v>
      </c>
      <c r="F19" s="13" t="s">
        <v>62</v>
      </c>
      <c r="G19" s="13" t="s">
        <v>17</v>
      </c>
      <c r="H19" s="13" t="s">
        <v>18</v>
      </c>
      <c r="I19" s="14">
        <v>45880</v>
      </c>
      <c r="J19" s="14">
        <v>45936</v>
      </c>
      <c r="K19" s="13" t="s">
        <v>148</v>
      </c>
    </row>
    <row r="20" spans="1:12" x14ac:dyDescent="0.25">
      <c r="A20" s="17">
        <v>3</v>
      </c>
      <c r="B20" s="13" t="s">
        <v>66</v>
      </c>
      <c r="C20" s="13">
        <v>14133</v>
      </c>
      <c r="D20" s="13" t="s">
        <v>67</v>
      </c>
      <c r="E20" s="13" t="s">
        <v>179</v>
      </c>
      <c r="F20" s="13" t="s">
        <v>68</v>
      </c>
      <c r="G20" s="13" t="s">
        <v>17</v>
      </c>
      <c r="H20" s="13" t="s">
        <v>31</v>
      </c>
      <c r="I20" s="14">
        <v>45882</v>
      </c>
      <c r="J20" s="14">
        <v>45938</v>
      </c>
      <c r="K20" s="13" t="s">
        <v>148</v>
      </c>
    </row>
    <row r="21" spans="1:12" x14ac:dyDescent="0.25">
      <c r="A21" s="17">
        <v>3</v>
      </c>
      <c r="B21" s="13" t="s">
        <v>162</v>
      </c>
      <c r="C21" s="13">
        <v>14432</v>
      </c>
      <c r="D21" s="13" t="s">
        <v>172</v>
      </c>
      <c r="E21" s="13" t="s">
        <v>177</v>
      </c>
      <c r="F21" s="13" t="s">
        <v>71</v>
      </c>
      <c r="G21" s="13" t="s">
        <v>161</v>
      </c>
      <c r="H21" s="13"/>
      <c r="I21" s="14"/>
      <c r="J21" s="14"/>
      <c r="K21" s="13" t="s">
        <v>161</v>
      </c>
    </row>
    <row r="22" spans="1:12" x14ac:dyDescent="0.25">
      <c r="A22" s="17">
        <v>3</v>
      </c>
      <c r="B22" s="13" t="s">
        <v>167</v>
      </c>
      <c r="C22" s="13"/>
      <c r="D22" s="13" t="s">
        <v>166</v>
      </c>
      <c r="E22" s="13" t="s">
        <v>177</v>
      </c>
      <c r="F22" s="13" t="s">
        <v>154</v>
      </c>
      <c r="G22" s="13" t="s">
        <v>17</v>
      </c>
      <c r="H22" s="13"/>
      <c r="I22" s="14"/>
      <c r="J22" s="14"/>
      <c r="K22" s="13" t="s">
        <v>148</v>
      </c>
    </row>
    <row r="23" spans="1:12" x14ac:dyDescent="0.25">
      <c r="A23" s="17">
        <v>3</v>
      </c>
      <c r="B23" s="13" t="s">
        <v>74</v>
      </c>
      <c r="C23" s="13">
        <v>11187</v>
      </c>
      <c r="D23" s="13" t="s">
        <v>75</v>
      </c>
      <c r="E23" s="13" t="s">
        <v>178</v>
      </c>
      <c r="F23" s="13" t="s">
        <v>76</v>
      </c>
      <c r="G23" s="13" t="s">
        <v>17</v>
      </c>
      <c r="H23" s="13" t="s">
        <v>39</v>
      </c>
      <c r="I23" s="14">
        <v>45884</v>
      </c>
      <c r="J23" s="14">
        <v>45940</v>
      </c>
      <c r="K23" s="13" t="s">
        <v>148</v>
      </c>
      <c r="L23" s="10" t="s">
        <v>185</v>
      </c>
    </row>
    <row r="24" spans="1:12" x14ac:dyDescent="0.25">
      <c r="A24" s="17">
        <v>3</v>
      </c>
      <c r="B24" s="13" t="s">
        <v>69</v>
      </c>
      <c r="C24" s="13">
        <v>14141</v>
      </c>
      <c r="D24" s="13" t="s">
        <v>70</v>
      </c>
      <c r="E24" s="13" t="s">
        <v>178</v>
      </c>
      <c r="F24" s="13" t="s">
        <v>71</v>
      </c>
      <c r="G24" s="13" t="s">
        <v>17</v>
      </c>
      <c r="H24" s="13" t="s">
        <v>35</v>
      </c>
      <c r="I24" s="14">
        <v>45883</v>
      </c>
      <c r="J24" s="14">
        <v>45939</v>
      </c>
      <c r="K24" s="13" t="s">
        <v>148</v>
      </c>
    </row>
    <row r="25" spans="1:12" x14ac:dyDescent="0.25">
      <c r="A25" s="17">
        <v>4</v>
      </c>
      <c r="B25" s="13" t="s">
        <v>91</v>
      </c>
      <c r="C25" s="13">
        <v>14131</v>
      </c>
      <c r="D25" s="13" t="s">
        <v>92</v>
      </c>
      <c r="E25" s="13" t="s">
        <v>179</v>
      </c>
      <c r="F25" s="13" t="s">
        <v>48</v>
      </c>
      <c r="G25" s="13" t="s">
        <v>17</v>
      </c>
      <c r="H25" s="13" t="s">
        <v>31</v>
      </c>
      <c r="I25" s="14">
        <v>45945</v>
      </c>
      <c r="J25" s="14">
        <v>45994</v>
      </c>
      <c r="K25" s="13" t="s">
        <v>148</v>
      </c>
    </row>
    <row r="26" spans="1:12" x14ac:dyDescent="0.25">
      <c r="A26" s="17">
        <v>4</v>
      </c>
      <c r="B26" s="13" t="s">
        <v>162</v>
      </c>
      <c r="C26" s="13">
        <v>14432</v>
      </c>
      <c r="D26" s="13" t="s">
        <v>173</v>
      </c>
      <c r="E26" s="13" t="s">
        <v>177</v>
      </c>
      <c r="F26" s="13" t="s">
        <v>71</v>
      </c>
      <c r="G26" s="13" t="s">
        <v>161</v>
      </c>
      <c r="H26" s="13"/>
      <c r="I26" s="14"/>
      <c r="J26" s="14"/>
      <c r="K26" s="13" t="s">
        <v>161</v>
      </c>
    </row>
    <row r="27" spans="1:12" x14ac:dyDescent="0.25">
      <c r="A27" s="17">
        <v>4</v>
      </c>
      <c r="B27" s="13" t="s">
        <v>168</v>
      </c>
      <c r="C27" s="13"/>
      <c r="D27" s="13" t="s">
        <v>169</v>
      </c>
      <c r="E27" s="13" t="s">
        <v>177</v>
      </c>
      <c r="F27" s="13" t="s">
        <v>154</v>
      </c>
      <c r="G27" s="13" t="s">
        <v>17</v>
      </c>
      <c r="H27" s="13"/>
      <c r="I27" s="14"/>
      <c r="J27" s="14"/>
      <c r="K27" s="13" t="s">
        <v>148</v>
      </c>
    </row>
    <row r="28" spans="1:12" x14ac:dyDescent="0.25">
      <c r="A28" s="17">
        <v>4</v>
      </c>
      <c r="B28" s="13" t="s">
        <v>170</v>
      </c>
      <c r="C28" s="13">
        <v>15133</v>
      </c>
      <c r="D28" s="13" t="s">
        <v>72</v>
      </c>
      <c r="E28" s="13" t="s">
        <v>178</v>
      </c>
      <c r="F28" s="13" t="s">
        <v>73</v>
      </c>
      <c r="G28" s="13" t="s">
        <v>17</v>
      </c>
      <c r="H28" s="13" t="s">
        <v>39</v>
      </c>
      <c r="I28" s="14">
        <v>45947</v>
      </c>
      <c r="J28" s="14">
        <v>45996</v>
      </c>
      <c r="K28" s="13" t="s">
        <v>148</v>
      </c>
      <c r="L28" s="10" t="s">
        <v>183</v>
      </c>
    </row>
    <row r="29" spans="1:12" x14ac:dyDescent="0.25">
      <c r="A29" s="17">
        <v>4</v>
      </c>
      <c r="B29" s="13" t="s">
        <v>87</v>
      </c>
      <c r="C29" s="13">
        <v>11167</v>
      </c>
      <c r="D29" s="13" t="s">
        <v>88</v>
      </c>
      <c r="E29" s="13" t="s">
        <v>178</v>
      </c>
      <c r="F29" s="13" t="s">
        <v>65</v>
      </c>
      <c r="G29" s="13" t="s">
        <v>17</v>
      </c>
      <c r="H29" s="13" t="s">
        <v>24</v>
      </c>
      <c r="I29" s="14">
        <v>45944</v>
      </c>
      <c r="J29" s="14">
        <v>45993</v>
      </c>
      <c r="K29" s="13" t="s">
        <v>148</v>
      </c>
      <c r="L29" s="10" t="s">
        <v>185</v>
      </c>
    </row>
    <row r="30" spans="1:12" x14ac:dyDescent="0.25">
      <c r="A30" s="17">
        <v>4</v>
      </c>
      <c r="B30" s="13" t="s">
        <v>95</v>
      </c>
      <c r="C30" s="13">
        <v>11149</v>
      </c>
      <c r="D30" s="13" t="s">
        <v>96</v>
      </c>
      <c r="E30" s="13" t="s">
        <v>178</v>
      </c>
      <c r="F30" s="13" t="s">
        <v>76</v>
      </c>
      <c r="G30" s="13" t="s">
        <v>17</v>
      </c>
      <c r="H30" s="13" t="s">
        <v>39</v>
      </c>
      <c r="I30" s="14">
        <v>45947</v>
      </c>
      <c r="J30" s="14">
        <v>45996</v>
      </c>
      <c r="K30" s="13" t="s">
        <v>148</v>
      </c>
      <c r="L30" s="10" t="s">
        <v>185</v>
      </c>
    </row>
    <row r="31" spans="1:12" x14ac:dyDescent="0.25">
      <c r="A31" s="17">
        <v>4</v>
      </c>
      <c r="B31" s="13" t="s">
        <v>93</v>
      </c>
      <c r="C31" s="13">
        <v>14144</v>
      </c>
      <c r="D31" s="13" t="s">
        <v>94</v>
      </c>
      <c r="E31" s="13" t="s">
        <v>178</v>
      </c>
      <c r="F31" s="13" t="s">
        <v>71</v>
      </c>
      <c r="G31" s="13" t="s">
        <v>17</v>
      </c>
      <c r="H31" s="13" t="s">
        <v>35</v>
      </c>
      <c r="I31" s="14">
        <v>45946</v>
      </c>
      <c r="J31" s="14">
        <v>45995</v>
      </c>
      <c r="K31" s="13" t="s">
        <v>148</v>
      </c>
    </row>
    <row r="32" spans="1:12" x14ac:dyDescent="0.25">
      <c r="A32" s="29">
        <v>4</v>
      </c>
      <c r="B32" s="30" t="s">
        <v>84</v>
      </c>
      <c r="C32" s="30">
        <v>23148</v>
      </c>
      <c r="D32" s="30" t="s">
        <v>85</v>
      </c>
      <c r="E32" s="30" t="s">
        <v>178</v>
      </c>
      <c r="F32" s="30" t="s">
        <v>86</v>
      </c>
      <c r="G32" s="30" t="s">
        <v>17</v>
      </c>
      <c r="H32" s="30" t="s">
        <v>18</v>
      </c>
      <c r="I32" s="31">
        <v>45943</v>
      </c>
      <c r="J32" s="31">
        <v>45992</v>
      </c>
      <c r="K32" s="30" t="s">
        <v>148</v>
      </c>
      <c r="L32" s="32" t="s">
        <v>184</v>
      </c>
    </row>
    <row r="33" spans="1:12" x14ac:dyDescent="0.25">
      <c r="A33" s="17">
        <v>4</v>
      </c>
      <c r="B33" s="13" t="s">
        <v>81</v>
      </c>
      <c r="C33" s="13">
        <v>14136</v>
      </c>
      <c r="D33" s="13" t="s">
        <v>82</v>
      </c>
      <c r="E33" s="13" t="s">
        <v>178</v>
      </c>
      <c r="F33" s="13" t="s">
        <v>83</v>
      </c>
      <c r="G33" s="13" t="s">
        <v>17</v>
      </c>
      <c r="H33" s="13" t="s">
        <v>18</v>
      </c>
      <c r="I33" s="14">
        <v>45943</v>
      </c>
      <c r="J33" s="14">
        <v>45992</v>
      </c>
      <c r="K33" s="13" t="s">
        <v>148</v>
      </c>
      <c r="L33" s="10" t="s">
        <v>181</v>
      </c>
    </row>
    <row r="34" spans="1:12" x14ac:dyDescent="0.25">
      <c r="A34" s="17">
        <v>4</v>
      </c>
      <c r="B34" s="13" t="s">
        <v>89</v>
      </c>
      <c r="C34" s="13">
        <v>14148</v>
      </c>
      <c r="D34" s="13" t="s">
        <v>90</v>
      </c>
      <c r="E34" s="13" t="s">
        <v>178</v>
      </c>
      <c r="F34" s="13" t="s">
        <v>30</v>
      </c>
      <c r="G34" s="13" t="s">
        <v>17</v>
      </c>
      <c r="H34" s="13" t="s">
        <v>31</v>
      </c>
      <c r="I34" s="14">
        <v>45945</v>
      </c>
      <c r="J34" s="14">
        <v>45994</v>
      </c>
      <c r="K34" s="13" t="s">
        <v>148</v>
      </c>
    </row>
    <row r="35" spans="1:12" x14ac:dyDescent="0.25">
      <c r="A35" s="17">
        <v>5</v>
      </c>
      <c r="B35" s="13" t="s">
        <v>102</v>
      </c>
      <c r="C35" s="13">
        <v>19672</v>
      </c>
      <c r="D35" s="13" t="s">
        <v>103</v>
      </c>
      <c r="E35" s="13" t="s">
        <v>178</v>
      </c>
      <c r="F35" s="13" t="s">
        <v>65</v>
      </c>
      <c r="G35" s="13" t="s">
        <v>17</v>
      </c>
      <c r="H35" s="13" t="s">
        <v>24</v>
      </c>
      <c r="I35" s="14">
        <v>46000</v>
      </c>
      <c r="J35" s="14">
        <v>46049</v>
      </c>
      <c r="K35" s="13" t="s">
        <v>148</v>
      </c>
      <c r="L35" s="10" t="s">
        <v>185</v>
      </c>
    </row>
    <row r="36" spans="1:12" x14ac:dyDescent="0.25">
      <c r="A36" s="17">
        <v>5</v>
      </c>
      <c r="B36" s="13" t="s">
        <v>106</v>
      </c>
      <c r="C36" s="13">
        <v>19674</v>
      </c>
      <c r="D36" s="13" t="s">
        <v>107</v>
      </c>
      <c r="E36" s="13" t="s">
        <v>178</v>
      </c>
      <c r="F36" s="13" t="s">
        <v>76</v>
      </c>
      <c r="G36" s="13" t="s">
        <v>17</v>
      </c>
      <c r="H36" s="13" t="s">
        <v>39</v>
      </c>
      <c r="I36" s="14">
        <v>46003</v>
      </c>
      <c r="J36" s="14">
        <v>46052</v>
      </c>
      <c r="K36" s="13" t="s">
        <v>148</v>
      </c>
      <c r="L36" s="10" t="s">
        <v>185</v>
      </c>
    </row>
    <row r="37" spans="1:12" x14ac:dyDescent="0.25">
      <c r="A37" s="17">
        <v>5</v>
      </c>
      <c r="B37" s="13" t="s">
        <v>99</v>
      </c>
      <c r="C37" s="13">
        <v>17145</v>
      </c>
      <c r="D37" s="13" t="s">
        <v>100</v>
      </c>
      <c r="E37" s="13" t="s">
        <v>178</v>
      </c>
      <c r="F37" s="13" t="s">
        <v>101</v>
      </c>
      <c r="G37" s="13" t="s">
        <v>17</v>
      </c>
      <c r="H37" s="13" t="s">
        <v>18</v>
      </c>
      <c r="I37" s="14">
        <v>45999</v>
      </c>
      <c r="J37" s="14">
        <v>46048</v>
      </c>
      <c r="K37" s="13" t="s">
        <v>148</v>
      </c>
    </row>
    <row r="38" spans="1:12" x14ac:dyDescent="0.25">
      <c r="A38" s="17">
        <v>5</v>
      </c>
      <c r="B38" s="13" t="s">
        <v>104</v>
      </c>
      <c r="C38" s="13">
        <v>14138</v>
      </c>
      <c r="D38" s="13" t="s">
        <v>105</v>
      </c>
      <c r="E38" s="13" t="s">
        <v>178</v>
      </c>
      <c r="F38" s="13" t="s">
        <v>71</v>
      </c>
      <c r="G38" s="13" t="s">
        <v>17</v>
      </c>
      <c r="H38" s="13" t="s">
        <v>35</v>
      </c>
      <c r="I38" s="14">
        <v>46002</v>
      </c>
      <c r="J38" s="14">
        <v>46051</v>
      </c>
      <c r="K38" s="13" t="s">
        <v>148</v>
      </c>
    </row>
    <row r="39" spans="1:12" x14ac:dyDescent="0.25">
      <c r="A39" s="17">
        <v>5</v>
      </c>
      <c r="B39" s="13" t="s">
        <v>162</v>
      </c>
      <c r="C39" s="13">
        <v>14432</v>
      </c>
      <c r="D39" s="13" t="s">
        <v>174</v>
      </c>
      <c r="E39" s="13" t="s">
        <v>177</v>
      </c>
      <c r="F39" s="13" t="s">
        <v>71</v>
      </c>
      <c r="G39" s="13" t="s">
        <v>161</v>
      </c>
      <c r="H39" s="13"/>
      <c r="I39" s="14"/>
      <c r="J39" s="14"/>
      <c r="K39" s="13" t="s">
        <v>161</v>
      </c>
    </row>
    <row r="40" spans="1:12" x14ac:dyDescent="0.25">
      <c r="A40" s="17">
        <v>5</v>
      </c>
      <c r="B40" s="13" t="s">
        <v>168</v>
      </c>
      <c r="C40" s="13"/>
      <c r="D40" s="13" t="s">
        <v>169</v>
      </c>
      <c r="E40" s="13" t="s">
        <v>177</v>
      </c>
      <c r="F40" s="13" t="s">
        <v>154</v>
      </c>
      <c r="G40" s="13" t="s">
        <v>17</v>
      </c>
      <c r="H40" s="13"/>
      <c r="I40" s="14"/>
      <c r="J40" s="14"/>
      <c r="K40" s="13" t="s">
        <v>148</v>
      </c>
    </row>
  </sheetData>
  <autoFilter ref="A1:L40" xr:uid="{C6D1CDCF-B9E2-41F6-937F-4178C399BBEC}">
    <sortState xmlns:xlrd2="http://schemas.microsoft.com/office/spreadsheetml/2017/richdata2" ref="A25:L34">
      <sortCondition ref="E1:E4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3DBD3-5FE9-4363-81B2-576C4553373F}">
  <dimension ref="B1:H7"/>
  <sheetViews>
    <sheetView workbookViewId="0">
      <selection activeCell="F7" sqref="F7"/>
    </sheetView>
  </sheetViews>
  <sheetFormatPr baseColWidth="10" defaultRowHeight="15" x14ac:dyDescent="0.25"/>
  <cols>
    <col min="4" max="4" width="12.7109375" bestFit="1" customWidth="1"/>
    <col min="6" max="6" width="17.28515625" bestFit="1" customWidth="1"/>
  </cols>
  <sheetData>
    <row r="1" spans="2:8" x14ac:dyDescent="0.25">
      <c r="B1" s="18"/>
      <c r="C1" s="22" t="s">
        <v>147</v>
      </c>
      <c r="D1" s="22" t="s">
        <v>141</v>
      </c>
      <c r="E1" s="22" t="s">
        <v>142</v>
      </c>
      <c r="F1" s="22" t="s">
        <v>143</v>
      </c>
      <c r="G1" s="23" t="s">
        <v>145</v>
      </c>
      <c r="H1" s="23" t="s">
        <v>146</v>
      </c>
    </row>
    <row r="2" spans="2:8" x14ac:dyDescent="0.25">
      <c r="B2" s="24" t="s">
        <v>139</v>
      </c>
      <c r="C2" s="25">
        <v>45455</v>
      </c>
      <c r="D2" s="18">
        <v>648550</v>
      </c>
      <c r="E2" s="18">
        <v>26775</v>
      </c>
      <c r="F2" s="18">
        <f>D2+E2</f>
        <v>675325</v>
      </c>
      <c r="G2" s="12"/>
      <c r="H2" s="12"/>
    </row>
    <row r="3" spans="2:8" x14ac:dyDescent="0.25">
      <c r="B3" s="24" t="s">
        <v>139</v>
      </c>
      <c r="C3" s="25">
        <v>45510</v>
      </c>
      <c r="D3" s="18">
        <v>567606</v>
      </c>
      <c r="E3" s="18">
        <v>57064</v>
      </c>
      <c r="F3" s="18">
        <f t="shared" ref="F3:F6" si="0">D3+E3</f>
        <v>624670</v>
      </c>
      <c r="G3" s="12"/>
      <c r="H3" s="12"/>
    </row>
    <row r="4" spans="2:8" x14ac:dyDescent="0.25">
      <c r="B4" s="24" t="s">
        <v>140</v>
      </c>
      <c r="C4" s="25">
        <v>45478</v>
      </c>
      <c r="D4" s="18">
        <v>750000</v>
      </c>
      <c r="E4" s="18">
        <v>70000</v>
      </c>
      <c r="F4" s="18">
        <f t="shared" si="0"/>
        <v>820000</v>
      </c>
      <c r="G4" s="12"/>
      <c r="H4" s="12"/>
    </row>
    <row r="5" spans="2:8" x14ac:dyDescent="0.25">
      <c r="B5" s="24" t="s">
        <v>140</v>
      </c>
      <c r="C5" s="25">
        <v>45495</v>
      </c>
      <c r="D5" s="18">
        <f>585000+35000</f>
        <v>620000</v>
      </c>
      <c r="E5" s="18">
        <v>95000</v>
      </c>
      <c r="F5" s="18">
        <f t="shared" si="0"/>
        <v>715000</v>
      </c>
      <c r="G5" s="12"/>
      <c r="H5" s="12"/>
    </row>
    <row r="6" spans="2:8" x14ac:dyDescent="0.25">
      <c r="B6" s="24" t="s">
        <v>144</v>
      </c>
      <c r="C6" s="25">
        <v>45533</v>
      </c>
      <c r="D6" s="18">
        <v>270773</v>
      </c>
      <c r="E6" s="18">
        <v>94697</v>
      </c>
      <c r="F6" s="18">
        <f t="shared" si="0"/>
        <v>365470</v>
      </c>
      <c r="G6" s="12"/>
      <c r="H6" s="12"/>
    </row>
    <row r="7" spans="2:8" x14ac:dyDescent="0.25">
      <c r="F7" s="26">
        <f>SUM(F2:F6)</f>
        <v>3200465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399BC-6C13-415C-A8EC-EA0EE1DE2DD2}">
  <dimension ref="A1:C34"/>
  <sheetViews>
    <sheetView topLeftCell="A11" workbookViewId="0">
      <selection activeCell="C3" sqref="C3:C30"/>
    </sheetView>
  </sheetViews>
  <sheetFormatPr baseColWidth="10" defaultRowHeight="15" x14ac:dyDescent="0.25"/>
  <cols>
    <col min="1" max="1" width="10.7109375" style="10" customWidth="1"/>
    <col min="2" max="2" width="32.7109375" style="10" bestFit="1" customWidth="1"/>
    <col min="3" max="3" width="23.7109375" customWidth="1"/>
  </cols>
  <sheetData>
    <row r="1" spans="1:3" x14ac:dyDescent="0.25">
      <c r="A1" s="21" t="s">
        <v>132</v>
      </c>
      <c r="B1" s="21" t="s">
        <v>7</v>
      </c>
      <c r="C1" s="21" t="s">
        <v>137</v>
      </c>
    </row>
    <row r="2" spans="1:3" ht="14.45" customHeight="1" x14ac:dyDescent="0.25">
      <c r="A2" s="13">
        <v>1</v>
      </c>
      <c r="B2" s="13" t="s">
        <v>15</v>
      </c>
      <c r="C2" s="33" t="s">
        <v>189</v>
      </c>
    </row>
    <row r="3" spans="1:3" x14ac:dyDescent="0.25">
      <c r="A3" s="13">
        <f>A2+1</f>
        <v>2</v>
      </c>
      <c r="B3" s="13" t="s">
        <v>21</v>
      </c>
      <c r="C3" s="33"/>
    </row>
    <row r="4" spans="1:3" x14ac:dyDescent="0.25">
      <c r="A4" s="13">
        <f t="shared" ref="A4:A34" si="0">A3+1</f>
        <v>3</v>
      </c>
      <c r="B4" s="13" t="s">
        <v>26</v>
      </c>
      <c r="C4" s="33"/>
    </row>
    <row r="5" spans="1:3" x14ac:dyDescent="0.25">
      <c r="A5" s="13">
        <f t="shared" si="0"/>
        <v>4</v>
      </c>
      <c r="B5" s="13" t="s">
        <v>29</v>
      </c>
      <c r="C5" s="33"/>
    </row>
    <row r="6" spans="1:3" x14ac:dyDescent="0.25">
      <c r="A6" s="13">
        <f t="shared" si="0"/>
        <v>5</v>
      </c>
      <c r="B6" s="13" t="s">
        <v>33</v>
      </c>
      <c r="C6" s="33"/>
    </row>
    <row r="7" spans="1:3" x14ac:dyDescent="0.25">
      <c r="A7" s="13">
        <f t="shared" si="0"/>
        <v>6</v>
      </c>
      <c r="B7" s="13" t="s">
        <v>37</v>
      </c>
      <c r="C7" s="33"/>
    </row>
    <row r="8" spans="1:3" x14ac:dyDescent="0.25">
      <c r="A8" s="13">
        <f t="shared" si="0"/>
        <v>7</v>
      </c>
      <c r="B8" s="13" t="s">
        <v>42</v>
      </c>
      <c r="C8" s="33"/>
    </row>
    <row r="9" spans="1:3" x14ac:dyDescent="0.25">
      <c r="A9" s="13">
        <f t="shared" si="0"/>
        <v>8</v>
      </c>
      <c r="B9" s="13" t="s">
        <v>45</v>
      </c>
      <c r="C9" s="33"/>
    </row>
    <row r="10" spans="1:3" x14ac:dyDescent="0.25">
      <c r="A10" s="13">
        <f t="shared" si="0"/>
        <v>9</v>
      </c>
      <c r="B10" s="13" t="s">
        <v>47</v>
      </c>
      <c r="C10" s="33"/>
    </row>
    <row r="11" spans="1:3" x14ac:dyDescent="0.25">
      <c r="A11" s="13">
        <f t="shared" si="0"/>
        <v>10</v>
      </c>
      <c r="B11" s="13" t="s">
        <v>50</v>
      </c>
      <c r="C11" s="33"/>
    </row>
    <row r="12" spans="1:3" x14ac:dyDescent="0.25">
      <c r="A12" s="13">
        <f t="shared" si="0"/>
        <v>11</v>
      </c>
      <c r="B12" s="13" t="s">
        <v>53</v>
      </c>
      <c r="C12" s="33"/>
    </row>
    <row r="13" spans="1:3" x14ac:dyDescent="0.25">
      <c r="A13" s="13">
        <f t="shared" si="0"/>
        <v>12</v>
      </c>
      <c r="B13" s="13" t="s">
        <v>55</v>
      </c>
      <c r="C13" s="33"/>
    </row>
    <row r="14" spans="1:3" x14ac:dyDescent="0.25">
      <c r="A14" s="13">
        <f t="shared" si="0"/>
        <v>13</v>
      </c>
      <c r="B14" s="13" t="s">
        <v>61</v>
      </c>
      <c r="C14" s="33"/>
    </row>
    <row r="15" spans="1:3" x14ac:dyDescent="0.25">
      <c r="A15" s="13">
        <f t="shared" si="0"/>
        <v>14</v>
      </c>
      <c r="B15" s="13" t="s">
        <v>64</v>
      </c>
      <c r="C15" s="33"/>
    </row>
    <row r="16" spans="1:3" x14ac:dyDescent="0.25">
      <c r="A16" s="13">
        <f t="shared" si="0"/>
        <v>15</v>
      </c>
      <c r="B16" s="13" t="s">
        <v>67</v>
      </c>
      <c r="C16" s="33"/>
    </row>
    <row r="17" spans="1:3" x14ac:dyDescent="0.25">
      <c r="A17" s="13">
        <f t="shared" si="0"/>
        <v>16</v>
      </c>
      <c r="B17" s="13" t="s">
        <v>70</v>
      </c>
      <c r="C17" s="33"/>
    </row>
    <row r="18" spans="1:3" x14ac:dyDescent="0.25">
      <c r="A18" s="13">
        <f t="shared" si="0"/>
        <v>17</v>
      </c>
      <c r="B18" s="13" t="s">
        <v>75</v>
      </c>
      <c r="C18" s="33"/>
    </row>
    <row r="19" spans="1:3" x14ac:dyDescent="0.25">
      <c r="A19" s="13">
        <f t="shared" si="0"/>
        <v>18</v>
      </c>
      <c r="B19" s="13" t="s">
        <v>82</v>
      </c>
      <c r="C19" s="33"/>
    </row>
    <row r="20" spans="1:3" x14ac:dyDescent="0.25">
      <c r="A20" s="13">
        <f t="shared" si="0"/>
        <v>19</v>
      </c>
      <c r="B20" s="13" t="s">
        <v>85</v>
      </c>
      <c r="C20" s="33"/>
    </row>
    <row r="21" spans="1:3" x14ac:dyDescent="0.25">
      <c r="A21" s="13">
        <f t="shared" si="0"/>
        <v>20</v>
      </c>
      <c r="B21" s="13" t="s">
        <v>88</v>
      </c>
      <c r="C21" s="33"/>
    </row>
    <row r="22" spans="1:3" x14ac:dyDescent="0.25">
      <c r="A22" s="13">
        <f t="shared" si="0"/>
        <v>21</v>
      </c>
      <c r="B22" s="13" t="s">
        <v>90</v>
      </c>
      <c r="C22" s="33"/>
    </row>
    <row r="23" spans="1:3" x14ac:dyDescent="0.25">
      <c r="A23" s="13">
        <f t="shared" si="0"/>
        <v>22</v>
      </c>
      <c r="B23" s="13" t="s">
        <v>92</v>
      </c>
      <c r="C23" s="33"/>
    </row>
    <row r="24" spans="1:3" x14ac:dyDescent="0.25">
      <c r="A24" s="13">
        <f t="shared" si="0"/>
        <v>23</v>
      </c>
      <c r="B24" s="13" t="s">
        <v>94</v>
      </c>
      <c r="C24" s="33"/>
    </row>
    <row r="25" spans="1:3" x14ac:dyDescent="0.25">
      <c r="A25" s="13">
        <f t="shared" si="0"/>
        <v>24</v>
      </c>
      <c r="B25" s="13" t="s">
        <v>96</v>
      </c>
      <c r="C25" s="33"/>
    </row>
    <row r="26" spans="1:3" x14ac:dyDescent="0.25">
      <c r="A26" s="13">
        <f t="shared" si="0"/>
        <v>25</v>
      </c>
      <c r="B26" s="13" t="s">
        <v>72</v>
      </c>
      <c r="C26" s="33"/>
    </row>
    <row r="27" spans="1:3" x14ac:dyDescent="0.25">
      <c r="A27" s="13">
        <f t="shared" si="0"/>
        <v>26</v>
      </c>
      <c r="B27" s="13" t="s">
        <v>100</v>
      </c>
      <c r="C27" s="33"/>
    </row>
    <row r="28" spans="1:3" x14ac:dyDescent="0.25">
      <c r="A28" s="13">
        <f t="shared" si="0"/>
        <v>27</v>
      </c>
      <c r="B28" s="13" t="s">
        <v>103</v>
      </c>
      <c r="C28" s="33"/>
    </row>
    <row r="29" spans="1:3" x14ac:dyDescent="0.25">
      <c r="A29" s="13">
        <f t="shared" si="0"/>
        <v>28</v>
      </c>
      <c r="B29" s="13" t="s">
        <v>105</v>
      </c>
      <c r="C29" s="33"/>
    </row>
    <row r="30" spans="1:3" x14ac:dyDescent="0.25">
      <c r="A30" s="13">
        <f t="shared" si="0"/>
        <v>29</v>
      </c>
      <c r="B30" s="13" t="s">
        <v>107</v>
      </c>
      <c r="C30" s="33"/>
    </row>
    <row r="31" spans="1:3" x14ac:dyDescent="0.25">
      <c r="A31" s="13">
        <f t="shared" si="0"/>
        <v>30</v>
      </c>
      <c r="B31" s="13" t="s">
        <v>133</v>
      </c>
      <c r="C31" s="53" t="s">
        <v>138</v>
      </c>
    </row>
    <row r="32" spans="1:3" x14ac:dyDescent="0.25">
      <c r="A32" s="13">
        <f t="shared" si="0"/>
        <v>31</v>
      </c>
      <c r="B32" s="13" t="s">
        <v>134</v>
      </c>
      <c r="C32" s="53"/>
    </row>
    <row r="33" spans="1:3" x14ac:dyDescent="0.25">
      <c r="A33" s="13">
        <f t="shared" si="0"/>
        <v>32</v>
      </c>
      <c r="B33" s="13" t="s">
        <v>135</v>
      </c>
      <c r="C33" s="53"/>
    </row>
    <row r="34" spans="1:3" x14ac:dyDescent="0.25">
      <c r="A34" s="13">
        <f t="shared" si="0"/>
        <v>33</v>
      </c>
      <c r="B34" s="13" t="s">
        <v>136</v>
      </c>
      <c r="C34" s="53"/>
    </row>
  </sheetData>
  <mergeCells count="1">
    <mergeCell ref="C31:C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1FED-C458-4846-BFD5-F0B0B14AE3D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1C7DF-A026-4305-8108-370D5DDA0F5C}">
  <dimension ref="B2:L4"/>
  <sheetViews>
    <sheetView workbookViewId="0">
      <selection activeCell="L5" sqref="L5"/>
    </sheetView>
  </sheetViews>
  <sheetFormatPr baseColWidth="10" defaultRowHeight="15" x14ac:dyDescent="0.25"/>
  <cols>
    <col min="2" max="2" width="23.5703125" bestFit="1" customWidth="1"/>
    <col min="3" max="3" width="14.7109375" bestFit="1" customWidth="1"/>
    <col min="7" max="7" width="12.42578125" bestFit="1" customWidth="1"/>
    <col min="8" max="8" width="13.140625" bestFit="1" customWidth="1"/>
    <col min="11" max="11" width="21" bestFit="1" customWidth="1"/>
    <col min="12" max="12" width="14.85546875" bestFit="1" customWidth="1"/>
  </cols>
  <sheetData>
    <row r="2" spans="2:12" x14ac:dyDescent="0.25">
      <c r="B2" s="16" t="s">
        <v>109</v>
      </c>
      <c r="C2" s="16" t="s">
        <v>110</v>
      </c>
      <c r="D2" s="16" t="s">
        <v>111</v>
      </c>
      <c r="E2" s="16" t="s">
        <v>112</v>
      </c>
      <c r="F2" s="16" t="s">
        <v>122</v>
      </c>
      <c r="G2" s="16" t="s">
        <v>113</v>
      </c>
      <c r="H2" s="16" t="s">
        <v>108</v>
      </c>
      <c r="I2" s="16" t="s">
        <v>114</v>
      </c>
      <c r="J2" s="16" t="s">
        <v>131</v>
      </c>
      <c r="K2" s="16" t="s">
        <v>115</v>
      </c>
      <c r="L2" s="16" t="s">
        <v>116</v>
      </c>
    </row>
    <row r="3" spans="2:12" x14ac:dyDescent="0.25">
      <c r="B3" s="17" t="s">
        <v>117</v>
      </c>
      <c r="C3" s="17"/>
      <c r="D3" s="17" t="s">
        <v>123</v>
      </c>
      <c r="E3" s="17" t="s">
        <v>124</v>
      </c>
      <c r="F3" s="17" t="s">
        <v>121</v>
      </c>
      <c r="G3" s="17" t="s">
        <v>120</v>
      </c>
      <c r="H3" s="17" t="s">
        <v>118</v>
      </c>
      <c r="I3" s="17">
        <v>500000</v>
      </c>
      <c r="J3" s="17" t="s">
        <v>119</v>
      </c>
      <c r="K3" s="17" t="s">
        <v>119</v>
      </c>
      <c r="L3" s="17" t="s">
        <v>119</v>
      </c>
    </row>
    <row r="4" spans="2:12" x14ac:dyDescent="0.25">
      <c r="B4" s="17" t="s">
        <v>129</v>
      </c>
      <c r="C4" s="17"/>
      <c r="D4" s="17" t="s">
        <v>125</v>
      </c>
      <c r="E4" s="17" t="s">
        <v>126</v>
      </c>
      <c r="F4" s="17" t="s">
        <v>127</v>
      </c>
      <c r="G4" s="17" t="s">
        <v>120</v>
      </c>
      <c r="H4" s="17" t="s">
        <v>128</v>
      </c>
      <c r="I4" s="17">
        <f>500000*1.35</f>
        <v>675000</v>
      </c>
      <c r="J4" s="17" t="s">
        <v>130</v>
      </c>
      <c r="K4" s="17" t="s">
        <v>119</v>
      </c>
      <c r="L4" s="17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21721-48EE-40CC-A545-B66742FFDB3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9F64-C0B5-4A46-843A-C9DA95AF6854}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PROGRAMACIÓN MAGISTER</vt:lpstr>
      <vt:lpstr>matlab</vt:lpstr>
      <vt:lpstr>Hoja3</vt:lpstr>
      <vt:lpstr>Hoja2</vt:lpstr>
      <vt:lpstr>40601</vt:lpstr>
      <vt:lpstr>40602</vt:lpstr>
      <vt:lpstr>PAGOS AG</vt:lpstr>
      <vt:lpstr>PAGO JP</vt:lpstr>
      <vt:lpstr>INCENTIVOS 2024</vt:lpstr>
      <vt:lpstr>PAGOS PENDIENTES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Alejandra Casado González</dc:creator>
  <cp:lastModifiedBy>Isabel Alejandra Casado González</cp:lastModifiedBy>
  <cp:lastPrinted>2024-07-10T13:41:32Z</cp:lastPrinted>
  <dcterms:created xsi:type="dcterms:W3CDTF">2024-05-20T16:03:29Z</dcterms:created>
  <dcterms:modified xsi:type="dcterms:W3CDTF">2025-05-05T16:10:32Z</dcterms:modified>
</cp:coreProperties>
</file>